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\UAIP 2018\REPORTES 2018\PRIMER TRIMESTRE\FORMATOS ART 2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18" i="9" l="1"/>
  <c r="C18" i="9"/>
  <c r="D17" i="9"/>
  <c r="C17" i="9"/>
  <c r="D16" i="9"/>
  <c r="C16" i="9"/>
  <c r="D15" i="9"/>
  <c r="C15" i="9"/>
  <c r="D14" i="9"/>
  <c r="C14" i="9"/>
  <c r="D12" i="9"/>
  <c r="C12" i="9"/>
  <c r="D11" i="9"/>
  <c r="C11" i="9"/>
  <c r="D6" i="9" l="1"/>
  <c r="C6" i="9"/>
  <c r="D5" i="9"/>
  <c r="C5" i="9"/>
  <c r="D4" i="9"/>
  <c r="C4" i="9"/>
  <c r="O22" i="1" l="1"/>
  <c r="O21" i="1"/>
  <c r="O19" i="1"/>
  <c r="O18" i="1"/>
  <c r="O17" i="1"/>
  <c r="O16" i="1"/>
  <c r="O15" i="1"/>
  <c r="O10" i="1"/>
  <c r="O9" i="1"/>
  <c r="O8" i="1"/>
</calcChain>
</file>

<file path=xl/sharedStrings.xml><?xml version="1.0" encoding="utf-8"?>
<sst xmlns="http://schemas.openxmlformats.org/spreadsheetml/2006/main" count="565" uniqueCount="284">
  <si>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</si>
  <si>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</si>
  <si>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</si>
  <si>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</si>
  <si>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</si>
  <si>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</si>
  <si>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</si>
  <si>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</si>
  <si>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</si>
  <si>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</si>
  <si>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</si>
  <si>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</si>
  <si>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</si>
  <si>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</si>
  <si>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</si>
  <si>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</si>
  <si>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</si>
  <si>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</si>
  <si>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</si>
  <si>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</si>
  <si>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</si>
  <si>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</si>
  <si>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</si>
  <si>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</si>
  <si>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</si>
  <si>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</si>
  <si>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</si>
  <si>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</si>
  <si>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</si>
  <si>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</si>
  <si>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</si>
  <si>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</si>
  <si>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</si>
  <si>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</si>
  <si>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</si>
  <si>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</si>
  <si>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</si>
  <si>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</si>
  <si>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</si>
  <si>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</si>
  <si>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</si>
  <si>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</si>
  <si>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</si>
  <si>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</si>
  <si>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</si>
  <si>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</si>
  <si>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</si>
  <si>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</si>
  <si>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</si>
  <si>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</si>
  <si>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</si>
  <si>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</si>
  <si>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</si>
  <si>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</si>
  <si>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</si>
  <si>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</si>
  <si>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</si>
  <si>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</si>
  <si>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</si>
  <si>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</si>
  <si>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</si>
  <si>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</si>
  <si>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</si>
  <si>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</si>
  <si>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</si>
  <si>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</si>
  <si>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</si>
  <si>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</si>
  <si>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</si>
  <si>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</si>
  <si>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</si>
  <si>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</si>
  <si>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</si>
  <si>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</si>
  <si>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</si>
  <si>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</si>
  <si>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</si>
  <si>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</si>
  <si>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</si>
  <si>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</si>
  <si>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</si>
  <si>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</si>
  <si>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</si>
  <si>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</si>
  <si>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</si>
  <si>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</si>
  <si>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</si>
  <si>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</si>
  <si>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</si>
  <si>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</si>
  <si>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</si>
  <si>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</si>
  <si>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</si>
  <si>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</si>
  <si>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</si>
  <si>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</si>
  <si>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</si>
  <si>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</si>
  <si>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</si>
  <si>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</si>
  <si>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</si>
  <si>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</si>
  <si>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</si>
  <si>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</si>
  <si>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</si>
  <si>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</si>
  <si>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</si>
  <si>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</si>
  <si>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</si>
  <si>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</si>
  <si>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</si>
  <si>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</si>
  <si>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</si>
  <si>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</si>
  <si>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</si>
  <si>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</si>
  <si>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</si>
  <si>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</si>
  <si>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</si>
  <si>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</si>
  <si>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</si>
  <si>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</si>
  <si>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</si>
  <si>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</si>
  <si>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</si>
  <si>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</si>
  <si>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</si>
  <si>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</si>
  <si>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</si>
  <si>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</si>
  <si>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</si>
  <si>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</si>
  <si>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</si>
  <si>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</si>
  <si>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</si>
  <si>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</si>
  <si>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</si>
  <si>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</si>
  <si>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</si>
  <si>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</si>
  <si>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</si>
  <si>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</si>
  <si>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</si>
  <si>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</si>
  <si>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</si>
  <si>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</si>
  <si>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</si>
  <si>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</si>
  <si>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</si>
  <si>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</si>
  <si>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</si>
  <si>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</si>
  <si>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</si>
  <si>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</si>
  <si>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</si>
  <si>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</si>
  <si>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</si>
  <si>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</si>
  <si>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</si>
  <si>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</si>
  <si>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</si>
  <si>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</si>
  <si>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</si>
  <si>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</si>
  <si>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</si>
  <si>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</si>
  <si>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</si>
  <si>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</si>
  <si>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</si>
  <si>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</si>
  <si>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</si>
  <si>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</si>
  <si>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</si>
  <si>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</si>
  <si>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</si>
  <si>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</si>
  <si>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</si>
  <si>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</si>
  <si>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</si>
  <si>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</si>
  <si>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</si>
  <si>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</si>
  <si>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</si>
  <si>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</si>
  <si>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</si>
  <si>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</si>
  <si>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</si>
  <si>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</si>
  <si>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</si>
  <si>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</si>
  <si>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</si>
  <si>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</si>
  <si>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</si>
  <si>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</si>
  <si>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</si>
  <si>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</si>
  <si>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</si>
  <si>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</si>
  <si>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</si>
  <si>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</si>
  <si>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</si>
  <si>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</si>
  <si>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</si>
  <si>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</si>
  <si>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</si>
  <si>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</si>
  <si>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</si>
  <si>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</si>
  <si>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</si>
  <si>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</si>
  <si>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</si>
  <si>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</si>
  <si>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</si>
  <si>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</si>
  <si>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 GENERAL</t>
  </si>
  <si>
    <t>ASISENTE DE DIRECCION Y PRESIDENCIA</t>
  </si>
  <si>
    <t>JEFATURA DE TESORERIA, ADMINISTRACION Y FINANZAS</t>
  </si>
  <si>
    <t>AUXILIAR INGRESOS</t>
  </si>
  <si>
    <t>ENCARGADO LOGISTICA Y EVENTOS</t>
  </si>
  <si>
    <t>AUXILIAR DE VENTAS Y LOGISTICA</t>
  </si>
  <si>
    <t>JEFATURA DE COMERCIALIZACION Y MARKETING</t>
  </si>
  <si>
    <t>JEFE DE MANTENIMIENTO ECOFORUM</t>
  </si>
  <si>
    <t>ENCARGADO MANTENIMIENTO BOULEVARD</t>
  </si>
  <si>
    <t>INTENDENTE</t>
  </si>
  <si>
    <t>AUXILIAR DE MANTENIMIENTO</t>
  </si>
  <si>
    <t xml:space="preserve">DIRECTOR GENERAL </t>
  </si>
  <si>
    <t xml:space="preserve">SECRETARIA A </t>
  </si>
  <si>
    <t xml:space="preserve">JEFATURA A </t>
  </si>
  <si>
    <t>AUXILIAR HONO ASIMILABLES</t>
  </si>
  <si>
    <t xml:space="preserve">JEFATURA B   </t>
  </si>
  <si>
    <t>JEFATURA C</t>
  </si>
  <si>
    <t xml:space="preserve">ENCARGADO B </t>
  </si>
  <si>
    <t xml:space="preserve">AUXILIAR C </t>
  </si>
  <si>
    <t>AUXILIAR C</t>
  </si>
  <si>
    <t>AUXILIAR B</t>
  </si>
  <si>
    <t>DIRECCION</t>
  </si>
  <si>
    <t>JUAN CARLOS</t>
  </si>
  <si>
    <t>ROJAS</t>
  </si>
  <si>
    <t>MORET</t>
  </si>
  <si>
    <t>FRANCISCO JAVIER</t>
  </si>
  <si>
    <t>MELESIO</t>
  </si>
  <si>
    <t>SAAVEDRA</t>
  </si>
  <si>
    <t>NORA MARISA</t>
  </si>
  <si>
    <t>MUÑOZ</t>
  </si>
  <si>
    <t xml:space="preserve"> BAEZA</t>
  </si>
  <si>
    <t>SERGIO</t>
  </si>
  <si>
    <t>MALDONADO</t>
  </si>
  <si>
    <t>LEON</t>
  </si>
  <si>
    <t>ERIKA ALEJANDRA</t>
  </si>
  <si>
    <t>MONTOYA</t>
  </si>
  <si>
    <t>RODRIGUEZ</t>
  </si>
  <si>
    <t>ESTEBAN</t>
  </si>
  <si>
    <t>CARDENAS</t>
  </si>
  <si>
    <t>BELMONT</t>
  </si>
  <si>
    <t>JOSE DE JESUS</t>
  </si>
  <si>
    <t>CAMARGO</t>
  </si>
  <si>
    <t>CLAUDIA PATRICIA</t>
  </si>
  <si>
    <t>MENDOZA</t>
  </si>
  <si>
    <t>RAMIREZ</t>
  </si>
  <si>
    <t>ARMANDO</t>
  </si>
  <si>
    <t>CAMPOS</t>
  </si>
  <si>
    <t>LUNA</t>
  </si>
  <si>
    <t>JOSE LUIS</t>
  </si>
  <si>
    <t>PEREZ</t>
  </si>
  <si>
    <t>AGUILAR</t>
  </si>
  <si>
    <t>CONSUELO</t>
  </si>
  <si>
    <t>MARTIN</t>
  </si>
  <si>
    <t xml:space="preserve">HERNANDEZ </t>
  </si>
  <si>
    <t>OLMOS</t>
  </si>
  <si>
    <t>ISRAEL</t>
  </si>
  <si>
    <t>GUTIERREZ</t>
  </si>
  <si>
    <t>MANUEL</t>
  </si>
  <si>
    <t>PONCE</t>
  </si>
  <si>
    <t>CARREÑO</t>
  </si>
  <si>
    <t>J. TINIDAD</t>
  </si>
  <si>
    <t xml:space="preserve">LOPEZ </t>
  </si>
  <si>
    <t>PESOS MEXICANOS</t>
  </si>
  <si>
    <t>prima vacacional</t>
  </si>
  <si>
    <t>pesos mexicanos</t>
  </si>
  <si>
    <t>semestral</t>
  </si>
  <si>
    <t>Jefatura de Finanzas y Admon</t>
  </si>
  <si>
    <t xml:space="preserve">COORD. COMUNICACIÓN </t>
  </si>
  <si>
    <t>gratificaicon anual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</si>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</sst>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A3" zoomScaleNormal="10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4.42578125" customWidth="1"/>
    <col min="14" max="14" width="22.28515625" customWidth="1"/>
    <col min="15" max="15" width="3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s="4" customFormat="1" x14ac:dyDescent="0.25">
      <c r="A8" s="4">
        <v>2018</v>
      </c>
      <c r="B8" s="5">
        <v>43102</v>
      </c>
      <c r="C8" s="5">
        <v>43190</v>
      </c>
      <c r="D8" s="4" t="s">
        <v>86</v>
      </c>
      <c r="E8" s="4">
        <v>1</v>
      </c>
      <c r="F8" s="6" t="s">
        <v>214</v>
      </c>
      <c r="G8" s="6" t="s">
        <v>225</v>
      </c>
      <c r="H8" s="4" t="s">
        <v>235</v>
      </c>
      <c r="I8" s="4" t="s">
        <v>236</v>
      </c>
      <c r="J8" s="4" t="s">
        <v>237</v>
      </c>
      <c r="K8" s="4" t="s">
        <v>238</v>
      </c>
      <c r="L8" s="4" t="s">
        <v>94</v>
      </c>
      <c r="M8" s="4">
        <v>50106</v>
      </c>
      <c r="N8" s="4" t="s">
        <v>276</v>
      </c>
      <c r="O8" s="4">
        <f>18246.13*2</f>
        <v>36492.26</v>
      </c>
      <c r="P8" s="4" t="s">
        <v>276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1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 t="s">
        <v>280</v>
      </c>
      <c r="AE8" s="5">
        <v>43190</v>
      </c>
      <c r="AF8" s="5">
        <v>43190</v>
      </c>
    </row>
    <row r="9" spans="1:33" s="4" customFormat="1" x14ac:dyDescent="0.25">
      <c r="A9" s="4">
        <v>2018</v>
      </c>
      <c r="B9" s="5">
        <v>43102</v>
      </c>
      <c r="C9" s="5">
        <v>43190</v>
      </c>
      <c r="D9" s="4" t="s">
        <v>86</v>
      </c>
      <c r="E9" s="4">
        <v>2</v>
      </c>
      <c r="F9" s="6" t="s">
        <v>215</v>
      </c>
      <c r="G9" s="6" t="s">
        <v>226</v>
      </c>
      <c r="H9" s="4" t="s">
        <v>235</v>
      </c>
      <c r="I9" s="8" t="s">
        <v>239</v>
      </c>
      <c r="J9" s="8" t="s">
        <v>240</v>
      </c>
      <c r="K9" s="8" t="s">
        <v>241</v>
      </c>
      <c r="L9" s="8" t="s">
        <v>94</v>
      </c>
      <c r="M9" s="4">
        <v>32450</v>
      </c>
      <c r="N9" s="4" t="s">
        <v>276</v>
      </c>
      <c r="O9" s="4">
        <f>12430.11*2</f>
        <v>24860.22</v>
      </c>
      <c r="P9" s="4" t="s">
        <v>276</v>
      </c>
      <c r="Q9" s="4">
        <v>0</v>
      </c>
      <c r="R9" s="4">
        <v>0</v>
      </c>
      <c r="S9" s="4">
        <v>0</v>
      </c>
      <c r="T9" s="4">
        <v>0</v>
      </c>
      <c r="U9" s="4">
        <v>2</v>
      </c>
      <c r="V9" s="4">
        <v>2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 t="s">
        <v>280</v>
      </c>
      <c r="AE9" s="5">
        <v>43190</v>
      </c>
      <c r="AF9" s="5">
        <v>43190</v>
      </c>
    </row>
    <row r="10" spans="1:33" s="4" customFormat="1" x14ac:dyDescent="0.25">
      <c r="A10" s="4">
        <v>2018</v>
      </c>
      <c r="B10" s="5">
        <v>43102</v>
      </c>
      <c r="C10" s="5">
        <v>43190</v>
      </c>
      <c r="D10" s="4" t="s">
        <v>86</v>
      </c>
      <c r="E10" s="4">
        <v>1</v>
      </c>
      <c r="F10" s="6" t="s">
        <v>216</v>
      </c>
      <c r="G10" s="6" t="s">
        <v>227</v>
      </c>
      <c r="H10" s="6" t="s">
        <v>216</v>
      </c>
      <c r="I10" s="8" t="s">
        <v>242</v>
      </c>
      <c r="J10" s="8" t="s">
        <v>243</v>
      </c>
      <c r="K10" s="8" t="s">
        <v>244</v>
      </c>
      <c r="L10" s="4" t="s">
        <v>93</v>
      </c>
      <c r="M10" s="4">
        <v>17107</v>
      </c>
      <c r="N10" s="4" t="s">
        <v>276</v>
      </c>
      <c r="O10" s="4">
        <f>8899.1*2</f>
        <v>17798.2</v>
      </c>
      <c r="P10" s="4" t="s">
        <v>276</v>
      </c>
      <c r="Q10" s="4">
        <v>0</v>
      </c>
      <c r="R10" s="4">
        <v>0</v>
      </c>
      <c r="S10" s="4">
        <v>0</v>
      </c>
      <c r="T10" s="4">
        <v>0</v>
      </c>
      <c r="U10" s="4">
        <v>3</v>
      </c>
      <c r="V10" s="4">
        <v>3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280</v>
      </c>
      <c r="AE10" s="5">
        <v>43190</v>
      </c>
      <c r="AF10" s="5">
        <v>43190</v>
      </c>
    </row>
    <row r="11" spans="1:33" s="4" customFormat="1" x14ac:dyDescent="0.25">
      <c r="A11" s="4">
        <v>2018</v>
      </c>
      <c r="B11" s="5">
        <v>43102</v>
      </c>
      <c r="C11" s="5">
        <v>43190</v>
      </c>
      <c r="D11" s="4" t="s">
        <v>84</v>
      </c>
      <c r="E11" s="9">
        <v>1</v>
      </c>
      <c r="F11" s="10" t="s">
        <v>281</v>
      </c>
      <c r="G11" s="12" t="s">
        <v>228</v>
      </c>
      <c r="H11" s="8" t="s">
        <v>235</v>
      </c>
      <c r="I11" s="8" t="s">
        <v>245</v>
      </c>
      <c r="J11" s="8" t="s">
        <v>246</v>
      </c>
      <c r="K11" s="8" t="s">
        <v>247</v>
      </c>
      <c r="L11" s="8" t="s">
        <v>94</v>
      </c>
      <c r="M11" s="4">
        <v>15876.63</v>
      </c>
      <c r="N11" s="4" t="s">
        <v>276</v>
      </c>
      <c r="O11" s="4">
        <v>13202.72</v>
      </c>
      <c r="P11" s="4" t="s">
        <v>276</v>
      </c>
      <c r="Q11" s="4">
        <v>0</v>
      </c>
      <c r="R11" s="4">
        <v>0</v>
      </c>
      <c r="S11" s="4">
        <v>0</v>
      </c>
      <c r="T11" s="4">
        <v>0</v>
      </c>
      <c r="U11" s="8">
        <v>4</v>
      </c>
      <c r="V11" s="8">
        <v>4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 t="s">
        <v>280</v>
      </c>
      <c r="AE11" s="5">
        <v>43190</v>
      </c>
      <c r="AF11" s="5">
        <v>43190</v>
      </c>
    </row>
    <row r="12" spans="1:33" s="4" customFormat="1" x14ac:dyDescent="0.25">
      <c r="A12" s="4">
        <v>2018</v>
      </c>
      <c r="B12" s="5">
        <v>43102</v>
      </c>
      <c r="C12" s="5">
        <v>43190</v>
      </c>
      <c r="D12" s="4" t="s">
        <v>84</v>
      </c>
      <c r="E12" s="9">
        <v>3</v>
      </c>
      <c r="F12" s="10" t="s">
        <v>217</v>
      </c>
      <c r="G12" s="12" t="s">
        <v>228</v>
      </c>
      <c r="H12" s="6" t="s">
        <v>216</v>
      </c>
      <c r="I12" s="8" t="s">
        <v>248</v>
      </c>
      <c r="J12" s="8" t="s">
        <v>249</v>
      </c>
      <c r="K12" s="8" t="s">
        <v>250</v>
      </c>
      <c r="L12" s="8" t="s">
        <v>93</v>
      </c>
      <c r="M12" s="4">
        <v>11831.4</v>
      </c>
      <c r="N12" s="4" t="s">
        <v>276</v>
      </c>
      <c r="O12" s="4">
        <v>10591.2</v>
      </c>
      <c r="P12" s="4" t="s">
        <v>276</v>
      </c>
      <c r="Q12" s="4">
        <v>0</v>
      </c>
      <c r="R12" s="4">
        <v>0</v>
      </c>
      <c r="S12" s="4">
        <v>0</v>
      </c>
      <c r="T12" s="4">
        <v>0</v>
      </c>
      <c r="U12" s="8">
        <v>5</v>
      </c>
      <c r="V12" s="8">
        <v>5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 t="s">
        <v>280</v>
      </c>
      <c r="AE12" s="5">
        <v>43190</v>
      </c>
      <c r="AF12" s="5">
        <v>43190</v>
      </c>
    </row>
    <row r="13" spans="1:33" s="4" customFormat="1" x14ac:dyDescent="0.25">
      <c r="A13" s="4">
        <v>2018</v>
      </c>
      <c r="B13" s="5">
        <v>43102</v>
      </c>
      <c r="C13" s="5">
        <v>43190</v>
      </c>
      <c r="D13" s="4" t="s">
        <v>84</v>
      </c>
      <c r="E13" s="9">
        <v>2</v>
      </c>
      <c r="F13" s="10" t="s">
        <v>218</v>
      </c>
      <c r="G13" s="12" t="s">
        <v>228</v>
      </c>
      <c r="H13" s="8" t="s">
        <v>235</v>
      </c>
      <c r="I13" s="8" t="s">
        <v>251</v>
      </c>
      <c r="J13" s="8" t="s">
        <v>252</v>
      </c>
      <c r="K13" s="8" t="s">
        <v>253</v>
      </c>
      <c r="L13" s="8" t="s">
        <v>94</v>
      </c>
      <c r="M13" s="4">
        <v>12847.8</v>
      </c>
      <c r="N13" s="4" t="s">
        <v>276</v>
      </c>
      <c r="O13" s="4">
        <v>11414.7</v>
      </c>
      <c r="P13" s="4" t="s">
        <v>276</v>
      </c>
      <c r="Q13" s="4">
        <v>0</v>
      </c>
      <c r="R13" s="4">
        <v>0</v>
      </c>
      <c r="S13" s="4">
        <v>0</v>
      </c>
      <c r="T13" s="4">
        <v>0</v>
      </c>
      <c r="U13" s="8">
        <v>6</v>
      </c>
      <c r="V13" s="8">
        <v>6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280</v>
      </c>
      <c r="AE13" s="5">
        <v>43190</v>
      </c>
      <c r="AF13" s="5">
        <v>43190</v>
      </c>
    </row>
    <row r="14" spans="1:33" s="4" customFormat="1" x14ac:dyDescent="0.25">
      <c r="A14" s="4">
        <v>2018</v>
      </c>
      <c r="B14" s="5">
        <v>43102</v>
      </c>
      <c r="C14" s="5">
        <v>43190</v>
      </c>
      <c r="D14" s="4" t="s">
        <v>84</v>
      </c>
      <c r="E14" s="9">
        <v>5</v>
      </c>
      <c r="F14" s="10" t="s">
        <v>219</v>
      </c>
      <c r="G14" s="12" t="s">
        <v>228</v>
      </c>
      <c r="H14" s="11" t="s">
        <v>235</v>
      </c>
      <c r="I14" s="8" t="s">
        <v>254</v>
      </c>
      <c r="J14" s="8" t="s">
        <v>241</v>
      </c>
      <c r="K14" s="8" t="s">
        <v>255</v>
      </c>
      <c r="L14" s="8" t="s">
        <v>94</v>
      </c>
      <c r="M14" s="4">
        <v>8600</v>
      </c>
      <c r="N14" s="4" t="s">
        <v>276</v>
      </c>
      <c r="O14" s="4">
        <v>7910.22</v>
      </c>
      <c r="P14" s="4" t="s">
        <v>276</v>
      </c>
      <c r="Q14" s="4">
        <v>0</v>
      </c>
      <c r="R14" s="4">
        <v>0</v>
      </c>
      <c r="S14" s="4">
        <v>0</v>
      </c>
      <c r="T14" s="4">
        <v>0</v>
      </c>
      <c r="U14" s="8">
        <v>7</v>
      </c>
      <c r="V14" s="8">
        <v>7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 t="s">
        <v>280</v>
      </c>
      <c r="AE14" s="5">
        <v>43190</v>
      </c>
      <c r="AF14" s="5">
        <v>43190</v>
      </c>
    </row>
    <row r="15" spans="1:33" s="4" customFormat="1" x14ac:dyDescent="0.25">
      <c r="A15" s="4">
        <v>2018</v>
      </c>
      <c r="B15" s="5">
        <v>43102</v>
      </c>
      <c r="C15" s="5">
        <v>43190</v>
      </c>
      <c r="D15" s="4" t="s">
        <v>86</v>
      </c>
      <c r="E15" s="9">
        <v>2</v>
      </c>
      <c r="F15" s="6" t="s">
        <v>220</v>
      </c>
      <c r="G15" s="6" t="s">
        <v>229</v>
      </c>
      <c r="H15" s="6" t="s">
        <v>220</v>
      </c>
      <c r="I15" s="8" t="s">
        <v>256</v>
      </c>
      <c r="J15" s="8" t="s">
        <v>257</v>
      </c>
      <c r="K15" s="8" t="s">
        <v>258</v>
      </c>
      <c r="L15" s="8" t="s">
        <v>93</v>
      </c>
      <c r="M15" s="4">
        <v>19970</v>
      </c>
      <c r="N15" s="4" t="s">
        <v>276</v>
      </c>
      <c r="O15" s="4">
        <f>7993.21*2</f>
        <v>15986.42</v>
      </c>
      <c r="P15" s="4" t="s">
        <v>276</v>
      </c>
      <c r="Q15" s="4">
        <v>0</v>
      </c>
      <c r="R15" s="4">
        <v>0</v>
      </c>
      <c r="S15" s="4">
        <v>0</v>
      </c>
      <c r="T15" s="4">
        <v>0</v>
      </c>
      <c r="U15" s="8">
        <v>8</v>
      </c>
      <c r="V15" s="8">
        <v>8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 t="s">
        <v>280</v>
      </c>
      <c r="AE15" s="5">
        <v>43190</v>
      </c>
      <c r="AF15" s="5">
        <v>43190</v>
      </c>
    </row>
    <row r="16" spans="1:33" s="4" customFormat="1" x14ac:dyDescent="0.25">
      <c r="A16" s="4">
        <v>2018</v>
      </c>
      <c r="B16" s="5">
        <v>43102</v>
      </c>
      <c r="C16" s="5">
        <v>43190</v>
      </c>
      <c r="D16" s="4" t="s">
        <v>86</v>
      </c>
      <c r="E16" s="9">
        <v>2</v>
      </c>
      <c r="F16" s="11" t="s">
        <v>221</v>
      </c>
      <c r="G16" s="11" t="s">
        <v>230</v>
      </c>
      <c r="H16" s="11" t="s">
        <v>221</v>
      </c>
      <c r="I16" s="8" t="s">
        <v>259</v>
      </c>
      <c r="J16" s="8" t="s">
        <v>260</v>
      </c>
      <c r="K16" s="8" t="s">
        <v>261</v>
      </c>
      <c r="L16" s="8" t="s">
        <v>94</v>
      </c>
      <c r="M16" s="4">
        <v>15976</v>
      </c>
      <c r="N16" s="4" t="s">
        <v>276</v>
      </c>
      <c r="O16" s="4">
        <f>6483.8*2</f>
        <v>12967.6</v>
      </c>
      <c r="P16" s="4" t="s">
        <v>276</v>
      </c>
      <c r="Q16" s="4">
        <v>0</v>
      </c>
      <c r="R16" s="4">
        <v>0</v>
      </c>
      <c r="S16" s="4">
        <v>0</v>
      </c>
      <c r="T16" s="4">
        <v>0</v>
      </c>
      <c r="U16" s="8">
        <v>9</v>
      </c>
      <c r="V16" s="8">
        <v>9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 t="s">
        <v>280</v>
      </c>
      <c r="AE16" s="5">
        <v>43190</v>
      </c>
      <c r="AF16" s="5">
        <v>43190</v>
      </c>
    </row>
    <row r="17" spans="1:32" s="4" customFormat="1" x14ac:dyDescent="0.25">
      <c r="A17" s="4">
        <v>2018</v>
      </c>
      <c r="B17" s="5">
        <v>43102</v>
      </c>
      <c r="C17" s="5">
        <v>43190</v>
      </c>
      <c r="D17" s="4" t="s">
        <v>86</v>
      </c>
      <c r="E17" s="9">
        <v>3</v>
      </c>
      <c r="F17" s="11" t="s">
        <v>222</v>
      </c>
      <c r="G17" s="11" t="s">
        <v>231</v>
      </c>
      <c r="H17" s="11" t="s">
        <v>221</v>
      </c>
      <c r="I17" s="8" t="s">
        <v>262</v>
      </c>
      <c r="J17" s="8" t="s">
        <v>263</v>
      </c>
      <c r="K17" s="8" t="s">
        <v>264</v>
      </c>
      <c r="L17" s="8" t="s">
        <v>94</v>
      </c>
      <c r="M17" s="4">
        <v>9516</v>
      </c>
      <c r="N17" s="4" t="s">
        <v>276</v>
      </c>
      <c r="O17" s="4">
        <f>4081.85*2</f>
        <v>8163.7</v>
      </c>
      <c r="P17" s="4" t="s">
        <v>276</v>
      </c>
      <c r="Q17" s="4">
        <v>0</v>
      </c>
      <c r="R17" s="4">
        <v>0</v>
      </c>
      <c r="S17" s="4">
        <v>0</v>
      </c>
      <c r="T17" s="4">
        <v>0</v>
      </c>
      <c r="U17" s="8">
        <v>10</v>
      </c>
      <c r="V17" s="8">
        <v>10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 t="s">
        <v>280</v>
      </c>
      <c r="AE17" s="5">
        <v>43190</v>
      </c>
      <c r="AF17" s="5">
        <v>43190</v>
      </c>
    </row>
    <row r="18" spans="1:32" s="4" customFormat="1" x14ac:dyDescent="0.25">
      <c r="A18" s="4">
        <v>2018</v>
      </c>
      <c r="B18" s="5">
        <v>43102</v>
      </c>
      <c r="C18" s="5">
        <v>43190</v>
      </c>
      <c r="D18" s="4" t="s">
        <v>86</v>
      </c>
      <c r="E18" s="9">
        <v>2</v>
      </c>
      <c r="F18" s="11" t="s">
        <v>223</v>
      </c>
      <c r="G18" s="6" t="s">
        <v>232</v>
      </c>
      <c r="H18" s="11" t="s">
        <v>221</v>
      </c>
      <c r="I18" s="8" t="s">
        <v>265</v>
      </c>
      <c r="J18" s="8" t="s">
        <v>263</v>
      </c>
      <c r="K18" s="8" t="s">
        <v>237</v>
      </c>
      <c r="L18" s="8" t="s">
        <v>93</v>
      </c>
      <c r="M18" s="4">
        <v>7037</v>
      </c>
      <c r="N18" s="4" t="s">
        <v>276</v>
      </c>
      <c r="O18" s="4">
        <f>3083.89*2</f>
        <v>6167.78</v>
      </c>
      <c r="P18" s="4" t="s">
        <v>276</v>
      </c>
      <c r="Q18" s="4">
        <v>0</v>
      </c>
      <c r="R18" s="4">
        <v>0</v>
      </c>
      <c r="S18" s="4">
        <v>0</v>
      </c>
      <c r="T18" s="4">
        <v>0</v>
      </c>
      <c r="U18" s="8">
        <v>11</v>
      </c>
      <c r="V18" s="8">
        <v>11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 t="s">
        <v>280</v>
      </c>
      <c r="AE18" s="5">
        <v>43190</v>
      </c>
      <c r="AF18" s="5">
        <v>43190</v>
      </c>
    </row>
    <row r="19" spans="1:32" s="4" customFormat="1" x14ac:dyDescent="0.25">
      <c r="A19" s="4">
        <v>2018</v>
      </c>
      <c r="B19" s="5">
        <v>43102</v>
      </c>
      <c r="C19" s="5">
        <v>43190</v>
      </c>
      <c r="D19" s="4" t="s">
        <v>86</v>
      </c>
      <c r="E19" s="9">
        <v>1</v>
      </c>
      <c r="F19" s="11" t="s">
        <v>224</v>
      </c>
      <c r="G19" s="6" t="s">
        <v>233</v>
      </c>
      <c r="H19" s="11" t="s">
        <v>221</v>
      </c>
      <c r="I19" s="8" t="s">
        <v>266</v>
      </c>
      <c r="J19" s="8" t="s">
        <v>267</v>
      </c>
      <c r="K19" s="8" t="s">
        <v>268</v>
      </c>
      <c r="L19" s="8" t="s">
        <v>94</v>
      </c>
      <c r="M19" s="4">
        <v>7389</v>
      </c>
      <c r="N19" s="4" t="s">
        <v>276</v>
      </c>
      <c r="O19" s="4">
        <f>3231.24*2</f>
        <v>6462.48</v>
      </c>
      <c r="P19" s="4" t="s">
        <v>276</v>
      </c>
      <c r="Q19" s="4">
        <v>0</v>
      </c>
      <c r="R19" s="4">
        <v>0</v>
      </c>
      <c r="S19" s="4">
        <v>0</v>
      </c>
      <c r="T19" s="4">
        <v>0</v>
      </c>
      <c r="U19" s="8">
        <v>12</v>
      </c>
      <c r="V19" s="8">
        <v>12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 t="s">
        <v>280</v>
      </c>
      <c r="AE19" s="5">
        <v>43190</v>
      </c>
      <c r="AF19" s="5">
        <v>43190</v>
      </c>
    </row>
    <row r="20" spans="1:32" s="4" customFormat="1" x14ac:dyDescent="0.25">
      <c r="A20" s="4">
        <v>2018</v>
      </c>
      <c r="B20" s="5">
        <v>43102</v>
      </c>
      <c r="C20" s="5">
        <v>43190</v>
      </c>
      <c r="D20" s="4" t="s">
        <v>86</v>
      </c>
      <c r="E20" s="9">
        <v>2</v>
      </c>
      <c r="F20" s="11" t="s">
        <v>224</v>
      </c>
      <c r="G20" s="6" t="s">
        <v>233</v>
      </c>
      <c r="H20" s="11" t="s">
        <v>221</v>
      </c>
      <c r="I20" s="8" t="s">
        <v>269</v>
      </c>
      <c r="J20" s="8" t="s">
        <v>250</v>
      </c>
      <c r="K20" s="8" t="s">
        <v>270</v>
      </c>
      <c r="L20" s="8" t="s">
        <v>94</v>
      </c>
      <c r="M20" s="4">
        <v>7037</v>
      </c>
      <c r="N20" s="4" t="s">
        <v>276</v>
      </c>
      <c r="O20" s="4">
        <v>6167.78</v>
      </c>
      <c r="P20" s="4" t="s">
        <v>276</v>
      </c>
      <c r="Q20" s="4">
        <v>0</v>
      </c>
      <c r="R20" s="4">
        <v>0</v>
      </c>
      <c r="S20" s="4">
        <v>0</v>
      </c>
      <c r="T20" s="4">
        <v>0</v>
      </c>
      <c r="U20" s="8">
        <v>13</v>
      </c>
      <c r="V20" s="8">
        <v>13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 t="s">
        <v>280</v>
      </c>
      <c r="AE20" s="5">
        <v>43190</v>
      </c>
      <c r="AF20" s="5">
        <v>43190</v>
      </c>
    </row>
    <row r="21" spans="1:32" s="4" customFormat="1" x14ac:dyDescent="0.25">
      <c r="A21" s="4">
        <v>2018</v>
      </c>
      <c r="B21" s="5">
        <v>43102</v>
      </c>
      <c r="C21" s="5">
        <v>43190</v>
      </c>
      <c r="D21" s="4" t="s">
        <v>86</v>
      </c>
      <c r="E21" s="7">
        <v>3</v>
      </c>
      <c r="F21" s="11" t="s">
        <v>224</v>
      </c>
      <c r="G21" s="6" t="s">
        <v>234</v>
      </c>
      <c r="H21" s="11" t="s">
        <v>221</v>
      </c>
      <c r="I21" s="8" t="s">
        <v>271</v>
      </c>
      <c r="J21" s="8" t="s">
        <v>272</v>
      </c>
      <c r="K21" s="8" t="s">
        <v>273</v>
      </c>
      <c r="L21" s="8" t="s">
        <v>94</v>
      </c>
      <c r="M21" s="4">
        <v>7886</v>
      </c>
      <c r="N21" s="4" t="s">
        <v>276</v>
      </c>
      <c r="O21" s="4">
        <f>3440.01*2</f>
        <v>6880.02</v>
      </c>
      <c r="P21" s="4" t="s">
        <v>276</v>
      </c>
      <c r="Q21" s="4">
        <v>0</v>
      </c>
      <c r="R21" s="4">
        <v>0</v>
      </c>
      <c r="S21" s="4">
        <v>0</v>
      </c>
      <c r="T21" s="4">
        <v>0</v>
      </c>
      <c r="U21" s="8">
        <v>14</v>
      </c>
      <c r="V21" s="8">
        <v>14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 t="s">
        <v>280</v>
      </c>
      <c r="AE21" s="5">
        <v>43190</v>
      </c>
      <c r="AF21" s="5">
        <v>43190</v>
      </c>
    </row>
    <row r="22" spans="1:32" s="4" customFormat="1" x14ac:dyDescent="0.25">
      <c r="A22" s="4">
        <v>2018</v>
      </c>
      <c r="B22" s="5">
        <v>43102</v>
      </c>
      <c r="C22" s="5">
        <v>43190</v>
      </c>
      <c r="D22" s="4" t="s">
        <v>86</v>
      </c>
      <c r="E22" s="7">
        <v>4</v>
      </c>
      <c r="F22" s="11" t="s">
        <v>224</v>
      </c>
      <c r="G22" s="6" t="s">
        <v>234</v>
      </c>
      <c r="H22" s="11" t="s">
        <v>221</v>
      </c>
      <c r="I22" s="8" t="s">
        <v>274</v>
      </c>
      <c r="J22" s="8" t="s">
        <v>275</v>
      </c>
      <c r="K22" s="8" t="s">
        <v>263</v>
      </c>
      <c r="L22" s="8" t="s">
        <v>94</v>
      </c>
      <c r="M22" s="4">
        <v>7720</v>
      </c>
      <c r="N22" s="4" t="s">
        <v>276</v>
      </c>
      <c r="O22" s="4">
        <f>3370.28*2</f>
        <v>6740.56</v>
      </c>
      <c r="P22" s="4" t="s">
        <v>276</v>
      </c>
      <c r="Q22" s="4">
        <v>0</v>
      </c>
      <c r="R22" s="4">
        <v>0</v>
      </c>
      <c r="S22" s="4">
        <v>0</v>
      </c>
      <c r="T22" s="4">
        <v>0</v>
      </c>
      <c r="U22" s="8">
        <v>15</v>
      </c>
      <c r="V22" s="8">
        <v>15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 t="s">
        <v>280</v>
      </c>
      <c r="AE22" s="5">
        <v>43190</v>
      </c>
      <c r="AF22" s="5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282</v>
      </c>
      <c r="C4">
        <v>83510</v>
      </c>
      <c r="D4">
        <v>59252.24</v>
      </c>
      <c r="E4" t="s">
        <v>278</v>
      </c>
      <c r="F4" t="s">
        <v>283</v>
      </c>
    </row>
    <row r="5" spans="1:6" x14ac:dyDescent="0.25">
      <c r="A5">
        <v>2</v>
      </c>
      <c r="B5" s="2" t="s">
        <v>282</v>
      </c>
      <c r="C5">
        <v>54083</v>
      </c>
      <c r="D5">
        <v>41986.15</v>
      </c>
      <c r="E5" s="2" t="s">
        <v>278</v>
      </c>
      <c r="F5" s="2" t="s">
        <v>283</v>
      </c>
    </row>
    <row r="6" spans="1:6" x14ac:dyDescent="0.25">
      <c r="A6">
        <v>3</v>
      </c>
      <c r="B6" s="2" t="s">
        <v>282</v>
      </c>
      <c r="C6">
        <v>28511.5</v>
      </c>
      <c r="D6">
        <v>22987.65</v>
      </c>
      <c r="E6" s="2" t="s">
        <v>278</v>
      </c>
      <c r="F6" s="2" t="s">
        <v>283</v>
      </c>
    </row>
    <row r="7" spans="1:6" x14ac:dyDescent="0.25">
      <c r="A7">
        <v>4</v>
      </c>
      <c r="B7" s="2" t="s">
        <v>282</v>
      </c>
      <c r="C7">
        <v>7560.33</v>
      </c>
      <c r="D7">
        <v>6601.36</v>
      </c>
      <c r="E7" s="2" t="s">
        <v>278</v>
      </c>
      <c r="F7" s="2" t="s">
        <v>283</v>
      </c>
    </row>
    <row r="8" spans="1:6" x14ac:dyDescent="0.25">
      <c r="A8">
        <v>5</v>
      </c>
      <c r="B8" s="2" t="s">
        <v>282</v>
      </c>
      <c r="C8">
        <v>5915.5</v>
      </c>
      <c r="D8">
        <v>5295.6</v>
      </c>
      <c r="E8" s="2" t="s">
        <v>278</v>
      </c>
      <c r="F8" s="2" t="s">
        <v>283</v>
      </c>
    </row>
    <row r="9" spans="1:6" x14ac:dyDescent="0.25">
      <c r="A9">
        <v>6</v>
      </c>
      <c r="B9" s="2" t="s">
        <v>282</v>
      </c>
      <c r="C9">
        <v>6423.5</v>
      </c>
      <c r="D9">
        <v>716.15</v>
      </c>
      <c r="E9" s="2" t="s">
        <v>278</v>
      </c>
      <c r="F9" s="2" t="s">
        <v>283</v>
      </c>
    </row>
    <row r="10" spans="1:6" x14ac:dyDescent="0.25">
      <c r="A10">
        <v>7</v>
      </c>
      <c r="B10" s="2" t="s">
        <v>282</v>
      </c>
      <c r="C10">
        <v>4300</v>
      </c>
      <c r="D10">
        <v>3955.11</v>
      </c>
      <c r="E10" s="2" t="s">
        <v>278</v>
      </c>
      <c r="F10" s="2" t="s">
        <v>283</v>
      </c>
    </row>
    <row r="11" spans="1:6" x14ac:dyDescent="0.25">
      <c r="A11">
        <v>8</v>
      </c>
      <c r="B11" s="2" t="s">
        <v>282</v>
      </c>
      <c r="C11">
        <v>33283</v>
      </c>
      <c r="D11">
        <v>26739.96</v>
      </c>
      <c r="E11" s="2" t="s">
        <v>278</v>
      </c>
      <c r="F11" s="2" t="s">
        <v>283</v>
      </c>
    </row>
    <row r="12" spans="1:6" x14ac:dyDescent="0.25">
      <c r="A12">
        <v>9</v>
      </c>
      <c r="B12" s="2" t="s">
        <v>282</v>
      </c>
      <c r="C12">
        <v>26334.7</v>
      </c>
      <c r="D12">
        <v>21213.49</v>
      </c>
      <c r="E12" s="2" t="s">
        <v>278</v>
      </c>
      <c r="F12" s="2" t="s">
        <v>283</v>
      </c>
    </row>
    <row r="13" spans="1:6" x14ac:dyDescent="0.25">
      <c r="A13">
        <v>10</v>
      </c>
      <c r="B13" s="2" t="s">
        <v>282</v>
      </c>
      <c r="C13">
        <v>12454.2</v>
      </c>
      <c r="D13">
        <v>12873.21</v>
      </c>
      <c r="E13" s="2" t="s">
        <v>278</v>
      </c>
      <c r="F13" s="2" t="s">
        <v>283</v>
      </c>
    </row>
    <row r="14" spans="1:6" x14ac:dyDescent="0.25">
      <c r="A14">
        <v>11</v>
      </c>
      <c r="B14" s="2" t="s">
        <v>282</v>
      </c>
      <c r="C14">
        <v>11631.61</v>
      </c>
      <c r="D14">
        <v>10644.01</v>
      </c>
      <c r="E14" s="2" t="s">
        <v>278</v>
      </c>
      <c r="F14" s="2" t="s">
        <v>283</v>
      </c>
    </row>
    <row r="15" spans="1:6" x14ac:dyDescent="0.25">
      <c r="A15">
        <v>12</v>
      </c>
      <c r="B15" s="2" t="s">
        <v>282</v>
      </c>
      <c r="C15">
        <v>12315</v>
      </c>
      <c r="D15">
        <v>11263.54</v>
      </c>
      <c r="E15" s="2" t="s">
        <v>278</v>
      </c>
      <c r="F15" s="2" t="s">
        <v>283</v>
      </c>
    </row>
    <row r="16" spans="1:6" x14ac:dyDescent="0.25">
      <c r="A16">
        <v>13</v>
      </c>
      <c r="B16" s="2" t="s">
        <v>282</v>
      </c>
      <c r="C16">
        <v>11085.37</v>
      </c>
      <c r="D16">
        <v>10097.77</v>
      </c>
      <c r="E16" s="2" t="s">
        <v>278</v>
      </c>
      <c r="F16" s="2" t="s">
        <v>283</v>
      </c>
    </row>
    <row r="17" spans="1:6" x14ac:dyDescent="0.25">
      <c r="A17">
        <v>14</v>
      </c>
      <c r="B17" s="2" t="s">
        <v>282</v>
      </c>
      <c r="C17">
        <v>13143</v>
      </c>
      <c r="D17">
        <v>11464.25</v>
      </c>
      <c r="E17" s="2" t="s">
        <v>278</v>
      </c>
      <c r="F17" s="2" t="s">
        <v>283</v>
      </c>
    </row>
    <row r="18" spans="1:6" x14ac:dyDescent="0.25">
      <c r="A18">
        <v>15</v>
      </c>
      <c r="B18" s="2" t="s">
        <v>282</v>
      </c>
      <c r="C18">
        <v>12831.25</v>
      </c>
      <c r="D18">
        <v>11719.78</v>
      </c>
      <c r="E18" s="2" t="s">
        <v>278</v>
      </c>
      <c r="F18" s="2" t="s">
        <v>283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277</v>
      </c>
      <c r="C4">
        <f>15532.86/2</f>
        <v>7766.43</v>
      </c>
      <c r="D4">
        <f>11256.9/2</f>
        <v>5628.45</v>
      </c>
      <c r="E4" t="s">
        <v>278</v>
      </c>
      <c r="F4" t="s">
        <v>279</v>
      </c>
    </row>
    <row r="5" spans="1:6" x14ac:dyDescent="0.25">
      <c r="A5">
        <v>2</v>
      </c>
      <c r="B5" s="2" t="s">
        <v>277</v>
      </c>
      <c r="C5">
        <f>10059.43/2</f>
        <v>5029.7150000000001</v>
      </c>
      <c r="D5">
        <f>7994.43/2</f>
        <v>3997.2150000000001</v>
      </c>
      <c r="E5" s="13" t="s">
        <v>278</v>
      </c>
      <c r="F5" s="13" t="s">
        <v>279</v>
      </c>
    </row>
    <row r="6" spans="1:6" x14ac:dyDescent="0.25">
      <c r="A6">
        <v>3</v>
      </c>
      <c r="B6" s="2" t="s">
        <v>277</v>
      </c>
      <c r="C6">
        <f>5303.13/2</f>
        <v>2651.5650000000001</v>
      </c>
      <c r="D6">
        <f>4443.72/2</f>
        <v>2221.86</v>
      </c>
      <c r="E6" s="13" t="s">
        <v>278</v>
      </c>
      <c r="F6" s="13" t="s">
        <v>279</v>
      </c>
    </row>
    <row r="7" spans="1:6" x14ac:dyDescent="0.25">
      <c r="A7">
        <v>4</v>
      </c>
      <c r="B7" s="2" t="s">
        <v>277</v>
      </c>
      <c r="C7">
        <v>1890.08</v>
      </c>
      <c r="D7">
        <v>1875.85</v>
      </c>
      <c r="E7" s="13" t="s">
        <v>278</v>
      </c>
      <c r="F7" t="s">
        <v>283</v>
      </c>
    </row>
    <row r="8" spans="1:6" x14ac:dyDescent="0.25">
      <c r="A8">
        <v>5</v>
      </c>
      <c r="B8" s="2" t="s">
        <v>277</v>
      </c>
      <c r="C8">
        <v>1479.98</v>
      </c>
      <c r="D8">
        <v>1476.92</v>
      </c>
      <c r="E8" s="13" t="s">
        <v>278</v>
      </c>
      <c r="F8" s="13" t="s">
        <v>283</v>
      </c>
    </row>
    <row r="9" spans="1:6" x14ac:dyDescent="0.25">
      <c r="A9">
        <v>6</v>
      </c>
      <c r="B9" s="2" t="s">
        <v>277</v>
      </c>
      <c r="C9">
        <v>1605.86</v>
      </c>
      <c r="D9">
        <v>1600.38</v>
      </c>
      <c r="E9" s="13" t="s">
        <v>278</v>
      </c>
      <c r="F9" s="13" t="s">
        <v>283</v>
      </c>
    </row>
    <row r="10" spans="1:6" x14ac:dyDescent="0.25">
      <c r="A10">
        <v>7</v>
      </c>
      <c r="B10" s="2" t="s">
        <v>277</v>
      </c>
      <c r="C10">
        <v>1074.98</v>
      </c>
      <c r="D10">
        <v>1074.98</v>
      </c>
      <c r="E10" s="13" t="s">
        <v>278</v>
      </c>
      <c r="F10" s="13" t="s">
        <v>283</v>
      </c>
    </row>
    <row r="11" spans="1:6" x14ac:dyDescent="0.25">
      <c r="A11">
        <v>8</v>
      </c>
      <c r="B11" s="2" t="s">
        <v>277</v>
      </c>
      <c r="C11">
        <f>6190.63/2</f>
        <v>3095.3150000000001</v>
      </c>
      <c r="D11">
        <f>5141.65/2</f>
        <v>2570.8249999999998</v>
      </c>
      <c r="E11" s="13" t="s">
        <v>278</v>
      </c>
      <c r="F11" s="13" t="s">
        <v>279</v>
      </c>
    </row>
    <row r="12" spans="1:6" x14ac:dyDescent="0.25">
      <c r="A12">
        <v>9</v>
      </c>
      <c r="B12" s="2" t="s">
        <v>277</v>
      </c>
      <c r="C12">
        <f>4952.52/2</f>
        <v>2476.2600000000002</v>
      </c>
      <c r="D12">
        <f>4168/2</f>
        <v>2084</v>
      </c>
      <c r="E12" s="13" t="s">
        <v>278</v>
      </c>
      <c r="F12" s="13" t="s">
        <v>279</v>
      </c>
    </row>
    <row r="13" spans="1:6" x14ac:dyDescent="0.25">
      <c r="A13">
        <v>10</v>
      </c>
      <c r="B13" s="2" t="s">
        <v>277</v>
      </c>
      <c r="C13">
        <v>0</v>
      </c>
      <c r="D13">
        <v>0</v>
      </c>
      <c r="E13" s="13" t="s">
        <v>278</v>
      </c>
      <c r="F13" s="13" t="s">
        <v>279</v>
      </c>
    </row>
    <row r="14" spans="1:6" x14ac:dyDescent="0.25">
      <c r="A14">
        <v>11</v>
      </c>
      <c r="B14" s="2" t="s">
        <v>277</v>
      </c>
      <c r="C14">
        <f>2181.4/2</f>
        <v>1090.7</v>
      </c>
      <c r="D14">
        <f>2083/2</f>
        <v>1041.5</v>
      </c>
      <c r="E14" s="13" t="s">
        <v>278</v>
      </c>
      <c r="F14" s="13" t="s">
        <v>279</v>
      </c>
    </row>
    <row r="15" spans="1:6" x14ac:dyDescent="0.25">
      <c r="A15">
        <v>12</v>
      </c>
      <c r="B15" s="2" t="s">
        <v>277</v>
      </c>
      <c r="C15">
        <f>2290.59/2</f>
        <v>1145.2950000000001</v>
      </c>
      <c r="D15">
        <f>2180.6/2</f>
        <v>1090.3</v>
      </c>
      <c r="E15" s="13" t="s">
        <v>278</v>
      </c>
      <c r="F15" s="13" t="s">
        <v>279</v>
      </c>
    </row>
    <row r="16" spans="1:6" x14ac:dyDescent="0.25">
      <c r="A16">
        <v>13</v>
      </c>
      <c r="B16" s="2" t="s">
        <v>277</v>
      </c>
      <c r="C16">
        <f>2181.4/2</f>
        <v>1090.7</v>
      </c>
      <c r="D16">
        <f>2083.29/2</f>
        <v>1041.645</v>
      </c>
      <c r="E16" s="13" t="s">
        <v>278</v>
      </c>
      <c r="F16" s="13" t="s">
        <v>279</v>
      </c>
    </row>
    <row r="17" spans="1:6" x14ac:dyDescent="0.25">
      <c r="A17">
        <v>14</v>
      </c>
      <c r="B17" s="2" t="s">
        <v>277</v>
      </c>
      <c r="C17">
        <f>2444.59/2</f>
        <v>1222.2950000000001</v>
      </c>
      <c r="D17">
        <f>2306.45/2</f>
        <v>1153.2249999999999</v>
      </c>
      <c r="E17" s="13" t="s">
        <v>278</v>
      </c>
      <c r="F17" s="13" t="s">
        <v>279</v>
      </c>
    </row>
    <row r="18" spans="1:6" x14ac:dyDescent="0.25">
      <c r="A18">
        <v>15</v>
      </c>
      <c r="B18" s="2" t="s">
        <v>277</v>
      </c>
      <c r="C18">
        <f>2393.16/2</f>
        <v>1196.58</v>
      </c>
      <c r="D18">
        <f>2272.01*2</f>
        <v>4544.0200000000004</v>
      </c>
      <c r="E18" s="13" t="s">
        <v>278</v>
      </c>
      <c r="F18" s="13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2018-03-06T17:47:39Z</dcterms:created>
  <dcterms:modified xsi:type="dcterms:W3CDTF">2018-05-02T14:11:20Z</dcterms:modified>
</cp:coreProperties>
</file>