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esktop\2018\CUENTA PUBLICA 2018\PRIMER TRIMESTRE\Formatos 2018 IFT\"/>
    </mc:Choice>
  </mc:AlternateContent>
  <bookViews>
    <workbookView xWindow="120" yWindow="45" windowWidth="15600" windowHeight="8250" tabRatio="885"/>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52511"/>
</workbook>
</file>

<file path=xl/calcChain.xml><?xml version="1.0" encoding="utf-8"?>
<calcChain xmlns="http://schemas.openxmlformats.org/spreadsheetml/2006/main">
  <c r="H6" i="5" l="1"/>
  <c r="G6" i="5"/>
  <c r="F6" i="5"/>
  <c r="F42" i="5" s="1"/>
  <c r="E6" i="5"/>
  <c r="D6" i="5"/>
  <c r="C6" i="5"/>
  <c r="H16" i="5"/>
  <c r="H42" i="5" s="1"/>
  <c r="G16" i="5"/>
  <c r="G42" i="5" s="1"/>
  <c r="F16" i="5"/>
  <c r="E16" i="5"/>
  <c r="D16" i="5"/>
  <c r="C16" i="5"/>
  <c r="H25" i="5"/>
  <c r="G25" i="5"/>
  <c r="F25" i="5"/>
  <c r="E25" i="5"/>
  <c r="D25" i="5"/>
  <c r="C25" i="5"/>
  <c r="H36" i="5"/>
  <c r="G36" i="5"/>
  <c r="F36" i="5"/>
  <c r="E36" i="5"/>
  <c r="D36" i="5"/>
  <c r="C36" i="5"/>
  <c r="D42" i="5"/>
  <c r="E42" i="5" l="1"/>
  <c r="C42" i="5"/>
  <c r="G16" i="4"/>
  <c r="F16" i="4"/>
  <c r="E16" i="4"/>
  <c r="D16" i="4"/>
  <c r="C16" i="4"/>
  <c r="C10" i="8"/>
  <c r="H20" i="5"/>
  <c r="E20" i="5"/>
  <c r="H9" i="4"/>
  <c r="H8" i="4"/>
  <c r="H7" i="4"/>
  <c r="H16" i="4" s="1"/>
  <c r="E9" i="4"/>
  <c r="E8" i="4"/>
  <c r="E7" i="4"/>
  <c r="H63" i="6"/>
  <c r="H49" i="6"/>
  <c r="H39" i="6"/>
  <c r="H20" i="6"/>
  <c r="E76" i="6"/>
  <c r="H76" i="6" s="1"/>
  <c r="E75" i="6"/>
  <c r="H75" i="6" s="1"/>
  <c r="E74" i="6"/>
  <c r="H74" i="6" s="1"/>
  <c r="E73" i="6"/>
  <c r="H73" i="6" s="1"/>
  <c r="E72" i="6"/>
  <c r="H72" i="6" s="1"/>
  <c r="E71" i="6"/>
  <c r="H71" i="6" s="1"/>
  <c r="E70" i="6"/>
  <c r="H70" i="6" s="1"/>
  <c r="E68" i="6"/>
  <c r="H68" i="6" s="1"/>
  <c r="E67" i="6"/>
  <c r="H67" i="6" s="1"/>
  <c r="E66" i="6"/>
  <c r="E65" i="6" s="1"/>
  <c r="E64" i="6"/>
  <c r="H64" i="6" s="1"/>
  <c r="E63" i="6"/>
  <c r="E62" i="6"/>
  <c r="H62" i="6" s="1"/>
  <c r="E61" i="6"/>
  <c r="H61" i="6" s="1"/>
  <c r="E60" i="6"/>
  <c r="E57" i="6" s="1"/>
  <c r="E59" i="6"/>
  <c r="H59" i="6" s="1"/>
  <c r="E58" i="6"/>
  <c r="H58" i="6" s="1"/>
  <c r="E56" i="6"/>
  <c r="H56" i="6" s="1"/>
  <c r="E55" i="6"/>
  <c r="H55" i="6" s="1"/>
  <c r="E54" i="6"/>
  <c r="H54" i="6" s="1"/>
  <c r="E52" i="6"/>
  <c r="H52" i="6" s="1"/>
  <c r="E51" i="6"/>
  <c r="H51" i="6" s="1"/>
  <c r="E50" i="6"/>
  <c r="H50" i="6" s="1"/>
  <c r="E49" i="6"/>
  <c r="E48" i="6"/>
  <c r="H48" i="6" s="1"/>
  <c r="E47" i="6"/>
  <c r="H47" i="6" s="1"/>
  <c r="E46" i="6"/>
  <c r="H46" i="6" s="1"/>
  <c r="E45" i="6"/>
  <c r="H45" i="6" s="1"/>
  <c r="E44" i="6"/>
  <c r="E42" i="6"/>
  <c r="H42" i="6" s="1"/>
  <c r="E41" i="6"/>
  <c r="H41" i="6" s="1"/>
  <c r="E40" i="6"/>
  <c r="H40" i="6" s="1"/>
  <c r="E39" i="6"/>
  <c r="E38" i="6"/>
  <c r="H38" i="6" s="1"/>
  <c r="E37" i="6"/>
  <c r="H37" i="6" s="1"/>
  <c r="E36" i="6"/>
  <c r="H36" i="6" s="1"/>
  <c r="E35" i="6"/>
  <c r="H35" i="6" s="1"/>
  <c r="E34" i="6"/>
  <c r="H34" i="6" s="1"/>
  <c r="E32" i="6"/>
  <c r="H32" i="6" s="1"/>
  <c r="E31" i="6"/>
  <c r="H31" i="6" s="1"/>
  <c r="E30" i="6"/>
  <c r="H30" i="6" s="1"/>
  <c r="E29" i="6"/>
  <c r="H29" i="6" s="1"/>
  <c r="E28" i="6"/>
  <c r="H28" i="6" s="1"/>
  <c r="E27" i="6"/>
  <c r="H27" i="6" s="1"/>
  <c r="E26" i="6"/>
  <c r="H26" i="6" s="1"/>
  <c r="E25" i="6"/>
  <c r="H25" i="6" s="1"/>
  <c r="E24" i="6"/>
  <c r="H24" i="6" s="1"/>
  <c r="E22" i="6"/>
  <c r="H22" i="6" s="1"/>
  <c r="E21" i="6"/>
  <c r="H21" i="6" s="1"/>
  <c r="E20" i="6"/>
  <c r="E19" i="6"/>
  <c r="H19" i="6" s="1"/>
  <c r="E18" i="6"/>
  <c r="H18" i="6" s="1"/>
  <c r="E17" i="6"/>
  <c r="H17" i="6" s="1"/>
  <c r="E16" i="6"/>
  <c r="H16" i="6" s="1"/>
  <c r="E15" i="6"/>
  <c r="H15" i="6" s="1"/>
  <c r="E14" i="6"/>
  <c r="E12" i="6"/>
  <c r="H12" i="6" s="1"/>
  <c r="E11" i="6"/>
  <c r="H11" i="6" s="1"/>
  <c r="E10" i="6"/>
  <c r="H10" i="6" s="1"/>
  <c r="E9" i="6"/>
  <c r="H9" i="6" s="1"/>
  <c r="E8" i="6"/>
  <c r="H8" i="6" s="1"/>
  <c r="E7" i="6"/>
  <c r="H7" i="6" s="1"/>
  <c r="E6" i="6"/>
  <c r="H6" i="6" s="1"/>
  <c r="G69" i="6"/>
  <c r="G10" i="8" s="1"/>
  <c r="F69" i="6"/>
  <c r="F10" i="8" s="1"/>
  <c r="D69" i="6"/>
  <c r="D10" i="8" s="1"/>
  <c r="G65" i="6"/>
  <c r="F65" i="6"/>
  <c r="D65" i="6"/>
  <c r="G57" i="6"/>
  <c r="F57" i="6"/>
  <c r="D57" i="6"/>
  <c r="G53" i="6"/>
  <c r="F53" i="6"/>
  <c r="D53" i="6"/>
  <c r="D8" i="8" s="1"/>
  <c r="G43" i="6"/>
  <c r="G8" i="8" s="1"/>
  <c r="F43" i="6"/>
  <c r="D43" i="6"/>
  <c r="G33" i="6"/>
  <c r="F33" i="6"/>
  <c r="D33" i="6"/>
  <c r="G23" i="6"/>
  <c r="F23" i="6"/>
  <c r="D23" i="6"/>
  <c r="G13" i="6"/>
  <c r="F13" i="6"/>
  <c r="D13" i="6"/>
  <c r="G5" i="6"/>
  <c r="F5" i="6"/>
  <c r="D5" i="6"/>
  <c r="C23" i="6"/>
  <c r="C69" i="6"/>
  <c r="C65" i="6"/>
  <c r="C57" i="6"/>
  <c r="C53" i="6"/>
  <c r="C43" i="6"/>
  <c r="C33" i="6"/>
  <c r="C13" i="6"/>
  <c r="C5" i="6"/>
  <c r="C6" i="8" s="1"/>
  <c r="G6" i="8" l="1"/>
  <c r="G16" i="8" s="1"/>
  <c r="F6" i="8"/>
  <c r="F8" i="8"/>
  <c r="C8" i="8"/>
  <c r="C16" i="8" s="1"/>
  <c r="H60" i="6"/>
  <c r="H57" i="6" s="1"/>
  <c r="H66" i="6"/>
  <c r="H65" i="6" s="1"/>
  <c r="H33" i="6"/>
  <c r="D77" i="6"/>
  <c r="E53" i="6"/>
  <c r="D6" i="8"/>
  <c r="D16" i="8" s="1"/>
  <c r="H69" i="6"/>
  <c r="H10" i="8" s="1"/>
  <c r="E69" i="6"/>
  <c r="E10" i="8" s="1"/>
  <c r="H53" i="6"/>
  <c r="E43" i="6"/>
  <c r="H44" i="6"/>
  <c r="H43" i="6" s="1"/>
  <c r="E33" i="6"/>
  <c r="G77" i="6"/>
  <c r="H23" i="6"/>
  <c r="E23" i="6"/>
  <c r="F77" i="6"/>
  <c r="C77" i="6"/>
  <c r="E13" i="6"/>
  <c r="H14" i="6"/>
  <c r="H13" i="6" s="1"/>
  <c r="E5" i="6"/>
  <c r="H5" i="6"/>
  <c r="H6" i="8" l="1"/>
  <c r="F16" i="8"/>
  <c r="E6" i="8"/>
  <c r="H8" i="8"/>
  <c r="H16" i="8" s="1"/>
  <c r="E8" i="8"/>
  <c r="E77" i="6"/>
  <c r="H77" i="6"/>
  <c r="E16" i="8" l="1"/>
</calcChain>
</file>

<file path=xl/sharedStrings.xml><?xml version="1.0" encoding="utf-8"?>
<sst xmlns="http://schemas.openxmlformats.org/spreadsheetml/2006/main" count="204" uniqueCount="146">
  <si>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</si>
  <si>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</si>
  <si>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</si>
  <si>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</si>
  <si>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</si>
  <si>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</si>
  <si>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</si>
  <si>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</si>
  <si>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</si>
  <si>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</si>
  <si>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</si>
  <si>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</si>
  <si>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</si>
  <si>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</si>
  <si>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</si>
  <si>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</si>
  <si>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</si>
  <si>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</si>
  <si>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</si>
  <si>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</si>
  <si>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</si>
  <si>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</si>
  <si>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</si>
  <si>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</si>
  <si>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</si>
  <si>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</si>
  <si>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</si>
  <si>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</si>
  <si>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</si>
  <si>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</si>
  <si>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</si>
  <si>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</si>
  <si>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</si>
  <si>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</si>
  <si>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</si>
  <si>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</si>
  <si>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</si>
  <si>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</si>
  <si>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</si>
  <si>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</si>
  <si>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</si>
  <si>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</si>
  <si>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</si>
  <si>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</si>
  <si>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</si>
  <si>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</si>
  <si>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</si>
  <si>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</si>
  <si>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</si>
  <si>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</si>
  <si>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</si>
  <si>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</si>
  <si>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</si>
  <si>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Dependencia o Unidad Administrativa 4</t>
  </si>
  <si>
    <t>Dependencia o Unidad Administrativa 6</t>
  </si>
  <si>
    <t>Dependencia o Unidad Administrativa 7</t>
  </si>
  <si>
    <t>Dependencia o Unidad Administrativa 8</t>
  </si>
  <si>
    <t>Dependencia o Unidad Administrativa xx</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</si>
  <si>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</si>
  <si>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</si>
  <si>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</si>
  <si>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</si>
  <si>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</si>
  <si>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</si>
  <si>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</si>
  <si>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</si>
  <si>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</si>
  <si>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</si>
  <si>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</si>
  <si>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</si>
  <si>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</si>
  <si>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</si>
  <si>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</si>
  <si>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</si>
  <si>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</si>
  <si>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</si>
  <si>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</si>
  <si>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</si>
  <si>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</si>
  <si>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</si>
  <si>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</si>
  <si>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</si>
  <si>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</si>
  <si>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</si>
  <si>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</si>
  <si>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</si>
  <si>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</si>
  <si>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</si>
  <si>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</si>
  <si>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</si>
  <si>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</si>
  <si>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</si>
  <si>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</si>
  <si>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</si>
  <si>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</si>
  <si>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</si>
  <si>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</si>
  <si>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</si>
  <si>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</si>
  <si>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</si>
  <si>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</si>
  <si>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</si>
  <si>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</si>
  <si>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</si>
  <si>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</si>
  <si>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</si>
  <si>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</si>
  <si>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</si>
  <si>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</si>
  <si>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</si>
  <si>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</si>
  <si>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</si>
  <si>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</si>
  <si>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</si>
  <si>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</si>
  <si>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</si>
  <si>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</si>
  <si>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</si>
  <si>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</si>
  <si>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</si>
  <si>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</si>
  <si>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</si>
  <si>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</si>
  <si>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</si>
  <si>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</si>
  <si>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</si>
  <si>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</si>
  <si>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</si>
  <si>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</si>
  <si>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</si>
  <si>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</si>
  <si>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</si>
  <si>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</si>
  <si>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Gobierno (Federal/Estatal/Municipal) de __________________________
Estado Analítico del Ejercicio del Presupuesto de Egresos
Clasificación Administrativa
Del XXXX al XXXX</t>
  </si>
  <si>
    <t>Sector Paraestatal del Gobierno (Federal/Estatal/Municipal) de ______________________
Estado Analítico del Ejercicio del Presupuesto de Egresos
Clasificación Administrativa
Del XXXX al XXXX</t>
  </si>
  <si>
    <t xml:space="preserve">Patronato de la Feria Regional Puerta de Oro del Bajìo
Estado Analítico del Ejercicio del Presupuesto de Egresos
Clasificación por Objeto del Gasto (Capítulo y Concepto)
Del 01 de Enero al 31 de Marzo 2018 </t>
  </si>
  <si>
    <t xml:space="preserve">Patronato de la Feria Regional Puerta de Oro del Bajío
Estado Analítico del Ejercicio del Presupuesto de Egresos
Clasificación Económica (por Tipo de Gasto)
Del 01 de Enero al 31 de Marzo 2018 </t>
  </si>
  <si>
    <t>Gastos Administrativos y Evento Ferial</t>
  </si>
  <si>
    <t>Gastos de Ventas y Eventos</t>
  </si>
  <si>
    <t>Gastos de Mantenimiento</t>
  </si>
  <si>
    <t xml:space="preserve">Ente Público
Estado Analítico del Ejercicio del Presupuesto de Egresos
Clasificación Administrativa
Del 01 de Enero al 31 de Marzo 2018 </t>
  </si>
  <si>
    <t xml:space="preserve">Patronato de la Feria Regional Puerta de Oro del Bajío
Estado Analítico del Ejercicio del Presupuesto de Egresos
Clasificación Funcional (Finalidad y Función)
Del 01 de Enero al 31 de Marzo 2018 </t>
  </si>
  <si>
    <t>Bajo protesta de decir verdad declaramos que los Estados Financieros y sus notas, son razonablemente correctos y son responsabilidad del emisor.</t>
  </si>
  <si>
    <t>ATENTAMENTE</t>
  </si>
  <si>
    <t>C. JUAN CARLOS ROJAS MORET</t>
  </si>
  <si>
    <t>DIRECTOR DEL PATRONATO DE LA FERIA REGIONAL PUERTA DE ORO DEL BAJÍO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</si>
</sst>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79">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2" fillId="0" borderId="7" xfId="0" applyFont="1" applyFill="1" applyBorder="1" applyProtection="1">
      <protection locked="0"/>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4" fontId="6" fillId="0" borderId="13" xfId="0" applyNumberFormat="1" applyFont="1" applyFill="1" applyBorder="1" applyProtection="1">
      <protection locked="0"/>
    </xf>
    <xf numFmtId="4" fontId="6" fillId="0" borderId="15" xfId="0" applyNumberFormat="1" applyFont="1" applyFill="1" applyBorder="1" applyProtection="1">
      <protection locked="0"/>
    </xf>
    <xf numFmtId="4" fontId="2" fillId="0" borderId="15" xfId="0" applyNumberFormat="1" applyFont="1" applyBorder="1" applyProtection="1">
      <protection locked="0"/>
    </xf>
    <xf numFmtId="4" fontId="0" fillId="0" borderId="0" xfId="0" applyNumberFormat="1" applyProtection="1">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xf numFmtId="0" fontId="2" fillId="0" borderId="0" xfId="8" applyFont="1" applyAlignment="1">
      <alignment vertical="top" wrapText="1"/>
    </xf>
    <xf numFmtId="4" fontId="2" fillId="0" borderId="0" xfId="8" applyNumberFormat="1" applyFont="1" applyAlignment="1">
      <alignment vertical="top"/>
    </xf>
    <xf numFmtId="0" fontId="2" fillId="0" borderId="0" xfId="8" applyFont="1" applyFill="1" applyBorder="1" applyAlignment="1">
      <alignment vertical="top" wrapText="1"/>
    </xf>
    <xf numFmtId="0" fontId="2" fillId="0" borderId="0" xfId="8" applyFont="1" applyAlignment="1">
      <alignment vertical="top"/>
    </xf>
    <xf numFmtId="0" fontId="2" fillId="0" borderId="0" xfId="8" applyFont="1" applyAlignment="1" applyProtection="1">
      <alignment vertical="top" wrapText="1"/>
      <protection locked="0"/>
    </xf>
    <xf numFmtId="0" fontId="2" fillId="0" borderId="0" xfId="8" applyFont="1" applyAlignment="1" applyProtection="1">
      <alignment vertical="top"/>
      <protection locked="0"/>
    </xf>
    <xf numFmtId="0" fontId="6" fillId="0" borderId="0" xfId="8" applyFont="1" applyBorder="1" applyAlignment="1" applyProtection="1">
      <alignment horizontal="center" vertical="top" wrapText="1"/>
      <protection locked="0"/>
    </xf>
    <xf numFmtId="0" fontId="6" fillId="0" borderId="0" xfId="8" applyFont="1" applyBorder="1" applyAlignment="1" applyProtection="1">
      <alignment horizontal="center" vertical="top" wrapText="1"/>
      <protection locked="0"/>
    </xf>
    <xf numFmtId="0" fontId="6" fillId="0" borderId="0" xfId="8" applyFont="1" applyBorder="1" applyAlignment="1" applyProtection="1">
      <alignment vertical="top"/>
      <protection locked="0"/>
    </xf>
    <xf numFmtId="0" fontId="6" fillId="0" borderId="0" xfId="8" applyFont="1" applyBorder="1" applyAlignment="1" applyProtection="1">
      <alignment vertical="top" wrapText="1"/>
      <protection locked="0"/>
    </xf>
    <xf numFmtId="4" fontId="6" fillId="0" borderId="0" xfId="8" applyNumberFormat="1" applyFont="1" applyBorder="1" applyAlignment="1" applyProtection="1">
      <alignment vertical="top"/>
      <protection locked="0"/>
    </xf>
    <xf numFmtId="0" fontId="6" fillId="0" borderId="0" xfId="8" applyFont="1" applyBorder="1" applyAlignment="1" applyProtection="1">
      <alignment horizontal="center" vertical="top"/>
      <protection locked="0"/>
    </xf>
    <xf numFmtId="0" fontId="1" fillId="0" borderId="0" xfId="8" applyFont="1" applyAlignment="1" applyProtection="1">
      <alignment vertical="top"/>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showGridLines="0" tabSelected="1" topLeftCell="A62" workbookViewId="0">
      <selection activeCell="A83" sqref="A83:XFD83"/>
    </sheetView>
  </sheetViews>
  <sheetFormatPr baseColWidth="10" defaultRowHeight="11.25" x14ac:dyDescent="0.2"/>
  <cols>
    <col min="1" max="1" width="5.83203125" style="1" customWidth="1"/>
    <col min="2" max="2" width="62.83203125" style="1" customWidth="1"/>
    <col min="3" max="3" width="12.6640625" style="1" bestFit="1" customWidth="1"/>
    <col min="4" max="4" width="14.33203125" style="1" bestFit="1" customWidth="1"/>
    <col min="5" max="5" width="12.6640625" style="1" bestFit="1" customWidth="1"/>
    <col min="6" max="7" width="11.6640625" style="1" bestFit="1" customWidth="1"/>
    <col min="8" max="8" width="12.6640625" style="1" bestFit="1" customWidth="1"/>
    <col min="9" max="16384" width="12" style="1"/>
  </cols>
  <sheetData>
    <row r="1" spans="1:8" ht="50.1" customHeight="1" x14ac:dyDescent="0.2">
      <c r="A1" s="55" t="s">
        <v>135</v>
      </c>
      <c r="B1" s="56"/>
      <c r="C1" s="56"/>
      <c r="D1" s="56"/>
      <c r="E1" s="56"/>
      <c r="F1" s="56"/>
      <c r="G1" s="56"/>
      <c r="H1" s="57"/>
    </row>
    <row r="2" spans="1:8" x14ac:dyDescent="0.2">
      <c r="A2" s="60" t="s">
        <v>59</v>
      </c>
      <c r="B2" s="61"/>
      <c r="C2" s="55" t="s">
        <v>65</v>
      </c>
      <c r="D2" s="56"/>
      <c r="E2" s="56"/>
      <c r="F2" s="56"/>
      <c r="G2" s="57"/>
      <c r="H2" s="58" t="s">
        <v>64</v>
      </c>
    </row>
    <row r="3" spans="1:8" ht="24.95" customHeight="1" x14ac:dyDescent="0.2">
      <c r="A3" s="62"/>
      <c r="B3" s="63"/>
      <c r="C3" s="9" t="s">
        <v>60</v>
      </c>
      <c r="D3" s="9" t="s">
        <v>130</v>
      </c>
      <c r="E3" s="9" t="s">
        <v>61</v>
      </c>
      <c r="F3" s="9" t="s">
        <v>62</v>
      </c>
      <c r="G3" s="9" t="s">
        <v>63</v>
      </c>
      <c r="H3" s="59"/>
    </row>
    <row r="4" spans="1:8" x14ac:dyDescent="0.2">
      <c r="A4" s="64"/>
      <c r="B4" s="65"/>
      <c r="C4" s="10">
        <v>1</v>
      </c>
      <c r="D4" s="10">
        <v>2</v>
      </c>
      <c r="E4" s="10" t="s">
        <v>131</v>
      </c>
      <c r="F4" s="10">
        <v>4</v>
      </c>
      <c r="G4" s="10">
        <v>5</v>
      </c>
      <c r="H4" s="10" t="s">
        <v>132</v>
      </c>
    </row>
    <row r="5" spans="1:8" x14ac:dyDescent="0.2">
      <c r="A5" s="50" t="s">
        <v>66</v>
      </c>
      <c r="B5" s="7"/>
      <c r="C5" s="51">
        <f>SUM(C6:C12)</f>
        <v>4292027</v>
      </c>
      <c r="D5" s="51">
        <f t="shared" ref="D5:H5" si="0">SUM(D6:D12)</f>
        <v>0</v>
      </c>
      <c r="E5" s="51">
        <f t="shared" si="0"/>
        <v>4292027</v>
      </c>
      <c r="F5" s="51">
        <f t="shared" si="0"/>
        <v>918419.94</v>
      </c>
      <c r="G5" s="51">
        <f t="shared" si="0"/>
        <v>918419.94</v>
      </c>
      <c r="H5" s="51">
        <f t="shared" si="0"/>
        <v>3373607.0599999996</v>
      </c>
    </row>
    <row r="6" spans="1:8" x14ac:dyDescent="0.2">
      <c r="A6" s="5"/>
      <c r="B6" s="11" t="s">
        <v>75</v>
      </c>
      <c r="C6" s="15">
        <v>2186328</v>
      </c>
      <c r="D6" s="15">
        <v>0</v>
      </c>
      <c r="E6" s="15">
        <f>+C6+D6</f>
        <v>2186328</v>
      </c>
      <c r="F6" s="15">
        <v>587644.85</v>
      </c>
      <c r="G6" s="15">
        <v>587644.85</v>
      </c>
      <c r="H6" s="15">
        <f>+E6-F6</f>
        <v>1598683.15</v>
      </c>
    </row>
    <row r="7" spans="1:8" x14ac:dyDescent="0.2">
      <c r="A7" s="5"/>
      <c r="B7" s="11" t="s">
        <v>76</v>
      </c>
      <c r="C7" s="15">
        <v>924670</v>
      </c>
      <c r="D7" s="15">
        <v>0</v>
      </c>
      <c r="E7" s="15">
        <f t="shared" ref="E7:E12" si="1">+C7+D7</f>
        <v>924670</v>
      </c>
      <c r="F7" s="15">
        <v>145195.98000000001</v>
      </c>
      <c r="G7" s="15">
        <v>145195.98000000001</v>
      </c>
      <c r="H7" s="15">
        <f t="shared" ref="H7:H12" si="2">+E7-F7</f>
        <v>779474.02</v>
      </c>
    </row>
    <row r="8" spans="1:8" x14ac:dyDescent="0.2">
      <c r="A8" s="5"/>
      <c r="B8" s="11" t="s">
        <v>77</v>
      </c>
      <c r="C8" s="15">
        <v>454347.57</v>
      </c>
      <c r="D8" s="15">
        <v>0</v>
      </c>
      <c r="E8" s="15">
        <f t="shared" si="1"/>
        <v>454347.57</v>
      </c>
      <c r="F8" s="15">
        <v>3968.13</v>
      </c>
      <c r="G8" s="15">
        <v>3968.13</v>
      </c>
      <c r="H8" s="15">
        <f t="shared" si="2"/>
        <v>450379.44</v>
      </c>
    </row>
    <row r="9" spans="1:8" x14ac:dyDescent="0.2">
      <c r="A9" s="5"/>
      <c r="B9" s="11" t="s">
        <v>35</v>
      </c>
      <c r="C9" s="15">
        <v>532954.77</v>
      </c>
      <c r="D9" s="15">
        <v>0</v>
      </c>
      <c r="E9" s="15">
        <f t="shared" si="1"/>
        <v>532954.77</v>
      </c>
      <c r="F9" s="15">
        <v>94867.53</v>
      </c>
      <c r="G9" s="15">
        <v>94867.53</v>
      </c>
      <c r="H9" s="15">
        <f t="shared" si="2"/>
        <v>438087.24</v>
      </c>
    </row>
    <row r="10" spans="1:8" x14ac:dyDescent="0.2">
      <c r="A10" s="5"/>
      <c r="B10" s="11" t="s">
        <v>78</v>
      </c>
      <c r="C10" s="15">
        <v>193726.66</v>
      </c>
      <c r="D10" s="15">
        <v>0</v>
      </c>
      <c r="E10" s="15">
        <f t="shared" si="1"/>
        <v>193726.66</v>
      </c>
      <c r="F10" s="15">
        <v>86743.45</v>
      </c>
      <c r="G10" s="15">
        <v>86743.45</v>
      </c>
      <c r="H10" s="15">
        <f t="shared" si="2"/>
        <v>106983.21</v>
      </c>
    </row>
    <row r="11" spans="1:8" x14ac:dyDescent="0.2">
      <c r="A11" s="5"/>
      <c r="B11" s="11" t="s">
        <v>36</v>
      </c>
      <c r="C11" s="15">
        <v>0</v>
      </c>
      <c r="D11" s="15">
        <v>0</v>
      </c>
      <c r="E11" s="15">
        <f t="shared" si="1"/>
        <v>0</v>
      </c>
      <c r="F11" s="15">
        <v>0</v>
      </c>
      <c r="G11" s="15">
        <v>0</v>
      </c>
      <c r="H11" s="15">
        <f t="shared" si="2"/>
        <v>0</v>
      </c>
    </row>
    <row r="12" spans="1:8" x14ac:dyDescent="0.2">
      <c r="A12" s="5"/>
      <c r="B12" s="11" t="s">
        <v>79</v>
      </c>
      <c r="C12" s="15">
        <v>0</v>
      </c>
      <c r="D12" s="15">
        <v>0</v>
      </c>
      <c r="E12" s="15">
        <f t="shared" si="1"/>
        <v>0</v>
      </c>
      <c r="F12" s="15">
        <v>0</v>
      </c>
      <c r="G12" s="15">
        <v>0</v>
      </c>
      <c r="H12" s="15">
        <f t="shared" si="2"/>
        <v>0</v>
      </c>
    </row>
    <row r="13" spans="1:8" x14ac:dyDescent="0.2">
      <c r="A13" s="50" t="s">
        <v>67</v>
      </c>
      <c r="B13" s="7"/>
      <c r="C13" s="52">
        <f>SUM(C14:C22)</f>
        <v>938500</v>
      </c>
      <c r="D13" s="52">
        <f t="shared" ref="D13:H13" si="3">SUM(D14:D22)</f>
        <v>0</v>
      </c>
      <c r="E13" s="52">
        <f t="shared" si="3"/>
        <v>938500</v>
      </c>
      <c r="F13" s="52">
        <f t="shared" si="3"/>
        <v>36189.599999999999</v>
      </c>
      <c r="G13" s="52">
        <f t="shared" si="3"/>
        <v>28747.800000000003</v>
      </c>
      <c r="H13" s="52">
        <f t="shared" si="3"/>
        <v>902310.39999999991</v>
      </c>
    </row>
    <row r="14" spans="1:8" x14ac:dyDescent="0.2">
      <c r="A14" s="5"/>
      <c r="B14" s="11" t="s">
        <v>80</v>
      </c>
      <c r="C14" s="15">
        <v>126500</v>
      </c>
      <c r="D14" s="15">
        <v>0</v>
      </c>
      <c r="E14" s="15">
        <f t="shared" ref="E14:E22" si="4">+C14+D14</f>
        <v>126500</v>
      </c>
      <c r="F14" s="15">
        <v>1486.44</v>
      </c>
      <c r="G14" s="15">
        <v>84.04</v>
      </c>
      <c r="H14" s="15">
        <f t="shared" ref="H14:H22" si="5">+E14-F14</f>
        <v>125013.56</v>
      </c>
    </row>
    <row r="15" spans="1:8" x14ac:dyDescent="0.2">
      <c r="A15" s="5"/>
      <c r="B15" s="11" t="s">
        <v>81</v>
      </c>
      <c r="C15" s="15">
        <v>605000</v>
      </c>
      <c r="D15" s="15">
        <v>0</v>
      </c>
      <c r="E15" s="15">
        <f t="shared" si="4"/>
        <v>605000</v>
      </c>
      <c r="F15" s="15">
        <v>23608.6</v>
      </c>
      <c r="G15" s="15">
        <v>18574.2</v>
      </c>
      <c r="H15" s="15">
        <f t="shared" si="5"/>
        <v>581391.4</v>
      </c>
    </row>
    <row r="16" spans="1:8" x14ac:dyDescent="0.2">
      <c r="A16" s="5"/>
      <c r="B16" s="11" t="s">
        <v>82</v>
      </c>
      <c r="C16" s="15">
        <v>0</v>
      </c>
      <c r="D16" s="15">
        <v>0</v>
      </c>
      <c r="E16" s="15">
        <f t="shared" si="4"/>
        <v>0</v>
      </c>
      <c r="F16" s="15">
        <v>0</v>
      </c>
      <c r="G16" s="15">
        <v>0</v>
      </c>
      <c r="H16" s="15">
        <f t="shared" si="5"/>
        <v>0</v>
      </c>
    </row>
    <row r="17" spans="1:8" x14ac:dyDescent="0.2">
      <c r="A17" s="5"/>
      <c r="B17" s="11" t="s">
        <v>83</v>
      </c>
      <c r="C17" s="15">
        <v>48000</v>
      </c>
      <c r="D17" s="15">
        <v>0</v>
      </c>
      <c r="E17" s="15">
        <f t="shared" si="4"/>
        <v>48000</v>
      </c>
      <c r="F17" s="15">
        <v>145</v>
      </c>
      <c r="G17" s="15">
        <v>145</v>
      </c>
      <c r="H17" s="15">
        <f t="shared" si="5"/>
        <v>47855</v>
      </c>
    </row>
    <row r="18" spans="1:8" x14ac:dyDescent="0.2">
      <c r="A18" s="5"/>
      <c r="B18" s="11" t="s">
        <v>84</v>
      </c>
      <c r="C18" s="15">
        <v>0</v>
      </c>
      <c r="D18" s="15">
        <v>0</v>
      </c>
      <c r="E18" s="15">
        <f t="shared" si="4"/>
        <v>0</v>
      </c>
      <c r="F18" s="15">
        <v>0</v>
      </c>
      <c r="G18" s="15">
        <v>0</v>
      </c>
      <c r="H18" s="15">
        <f t="shared" si="5"/>
        <v>0</v>
      </c>
    </row>
    <row r="19" spans="1:8" x14ac:dyDescent="0.2">
      <c r="A19" s="5"/>
      <c r="B19" s="11" t="s">
        <v>85</v>
      </c>
      <c r="C19" s="15">
        <v>135000</v>
      </c>
      <c r="D19" s="15">
        <v>0</v>
      </c>
      <c r="E19" s="15">
        <f t="shared" si="4"/>
        <v>135000</v>
      </c>
      <c r="F19" s="15">
        <v>10949.56</v>
      </c>
      <c r="G19" s="15">
        <v>9944.56</v>
      </c>
      <c r="H19" s="15">
        <f t="shared" si="5"/>
        <v>124050.44</v>
      </c>
    </row>
    <row r="20" spans="1:8" x14ac:dyDescent="0.2">
      <c r="A20" s="5"/>
      <c r="B20" s="11" t="s">
        <v>86</v>
      </c>
      <c r="C20" s="15">
        <v>14000</v>
      </c>
      <c r="D20" s="15">
        <v>0</v>
      </c>
      <c r="E20" s="15">
        <f t="shared" si="4"/>
        <v>14000</v>
      </c>
      <c r="F20" s="15">
        <v>0</v>
      </c>
      <c r="G20" s="15">
        <v>0</v>
      </c>
      <c r="H20" s="15">
        <f t="shared" si="5"/>
        <v>14000</v>
      </c>
    </row>
    <row r="21" spans="1:8" x14ac:dyDescent="0.2">
      <c r="A21" s="5"/>
      <c r="B21" s="11" t="s">
        <v>87</v>
      </c>
      <c r="C21" s="15">
        <v>0</v>
      </c>
      <c r="D21" s="15">
        <v>0</v>
      </c>
      <c r="E21" s="15">
        <f t="shared" si="4"/>
        <v>0</v>
      </c>
      <c r="F21" s="15">
        <v>0</v>
      </c>
      <c r="G21" s="15">
        <v>0</v>
      </c>
      <c r="H21" s="15">
        <f t="shared" si="5"/>
        <v>0</v>
      </c>
    </row>
    <row r="22" spans="1:8" x14ac:dyDescent="0.2">
      <c r="A22" s="5"/>
      <c r="B22" s="11" t="s">
        <v>88</v>
      </c>
      <c r="C22" s="15">
        <v>10000</v>
      </c>
      <c r="D22" s="15">
        <v>0</v>
      </c>
      <c r="E22" s="15">
        <f t="shared" si="4"/>
        <v>10000</v>
      </c>
      <c r="F22" s="15">
        <v>0</v>
      </c>
      <c r="G22" s="15">
        <v>0</v>
      </c>
      <c r="H22" s="15">
        <f t="shared" si="5"/>
        <v>10000</v>
      </c>
    </row>
    <row r="23" spans="1:8" x14ac:dyDescent="0.2">
      <c r="A23" s="50" t="s">
        <v>68</v>
      </c>
      <c r="B23" s="7"/>
      <c r="C23" s="52">
        <f>SUM(C24:C32)</f>
        <v>33497295</v>
      </c>
      <c r="D23" s="52">
        <f t="shared" ref="D23:H23" si="6">SUM(D24:D32)</f>
        <v>0</v>
      </c>
      <c r="E23" s="52">
        <f t="shared" si="6"/>
        <v>33497295</v>
      </c>
      <c r="F23" s="52">
        <f t="shared" si="6"/>
        <v>214827.91999999998</v>
      </c>
      <c r="G23" s="52">
        <f t="shared" si="6"/>
        <v>131668.32999999999</v>
      </c>
      <c r="H23" s="52">
        <f t="shared" si="6"/>
        <v>33282467.080000002</v>
      </c>
    </row>
    <row r="24" spans="1:8" x14ac:dyDescent="0.2">
      <c r="A24" s="5"/>
      <c r="B24" s="11" t="s">
        <v>89</v>
      </c>
      <c r="C24" s="15">
        <v>890000</v>
      </c>
      <c r="D24" s="15">
        <v>0</v>
      </c>
      <c r="E24" s="15">
        <f t="shared" ref="E24:E32" si="7">+C24+D24</f>
        <v>890000</v>
      </c>
      <c r="F24" s="15">
        <v>5933.72</v>
      </c>
      <c r="G24" s="15">
        <v>5933.72</v>
      </c>
      <c r="H24" s="15">
        <f t="shared" ref="H24:H32" si="8">+E24-F24</f>
        <v>884066.28</v>
      </c>
    </row>
    <row r="25" spans="1:8" x14ac:dyDescent="0.2">
      <c r="A25" s="5"/>
      <c r="B25" s="11" t="s">
        <v>90</v>
      </c>
      <c r="C25" s="15">
        <v>945608</v>
      </c>
      <c r="D25" s="15">
        <v>0</v>
      </c>
      <c r="E25" s="15">
        <f t="shared" si="7"/>
        <v>945608</v>
      </c>
      <c r="F25" s="15">
        <v>2900</v>
      </c>
      <c r="G25" s="15">
        <v>0</v>
      </c>
      <c r="H25" s="15">
        <f t="shared" si="8"/>
        <v>942708</v>
      </c>
    </row>
    <row r="26" spans="1:8" x14ac:dyDescent="0.2">
      <c r="A26" s="5"/>
      <c r="B26" s="11" t="s">
        <v>91</v>
      </c>
      <c r="C26" s="15">
        <v>11120408</v>
      </c>
      <c r="D26" s="15">
        <v>0</v>
      </c>
      <c r="E26" s="15">
        <f t="shared" si="7"/>
        <v>11120408</v>
      </c>
      <c r="F26" s="15">
        <v>64960</v>
      </c>
      <c r="G26" s="15">
        <v>0</v>
      </c>
      <c r="H26" s="15">
        <f t="shared" si="8"/>
        <v>11055448</v>
      </c>
    </row>
    <row r="27" spans="1:8" x14ac:dyDescent="0.2">
      <c r="A27" s="5"/>
      <c r="B27" s="11" t="s">
        <v>92</v>
      </c>
      <c r="C27" s="15">
        <v>163000</v>
      </c>
      <c r="D27" s="15">
        <v>0</v>
      </c>
      <c r="E27" s="15">
        <f t="shared" si="7"/>
        <v>163000</v>
      </c>
      <c r="F27" s="15">
        <v>13587.09</v>
      </c>
      <c r="G27" s="15">
        <v>13587.09</v>
      </c>
      <c r="H27" s="15">
        <f t="shared" si="8"/>
        <v>149412.91</v>
      </c>
    </row>
    <row r="28" spans="1:8" x14ac:dyDescent="0.2">
      <c r="A28" s="5"/>
      <c r="B28" s="11" t="s">
        <v>93</v>
      </c>
      <c r="C28" s="15">
        <v>2940567</v>
      </c>
      <c r="D28" s="15">
        <v>0</v>
      </c>
      <c r="E28" s="15">
        <f t="shared" si="7"/>
        <v>2940567</v>
      </c>
      <c r="F28" s="15">
        <v>92644.23</v>
      </c>
      <c r="G28" s="15">
        <v>89744.23</v>
      </c>
      <c r="H28" s="15">
        <f t="shared" si="8"/>
        <v>2847922.77</v>
      </c>
    </row>
    <row r="29" spans="1:8" x14ac:dyDescent="0.2">
      <c r="A29" s="5"/>
      <c r="B29" s="11" t="s">
        <v>94</v>
      </c>
      <c r="C29" s="15">
        <v>2248000</v>
      </c>
      <c r="D29" s="15">
        <v>0</v>
      </c>
      <c r="E29" s="15">
        <f t="shared" si="7"/>
        <v>2248000</v>
      </c>
      <c r="F29" s="15">
        <v>0</v>
      </c>
      <c r="G29" s="15">
        <v>0</v>
      </c>
      <c r="H29" s="15">
        <f t="shared" si="8"/>
        <v>2248000</v>
      </c>
    </row>
    <row r="30" spans="1:8" x14ac:dyDescent="0.2">
      <c r="A30" s="5"/>
      <c r="B30" s="11" t="s">
        <v>95</v>
      </c>
      <c r="C30" s="15">
        <v>126000</v>
      </c>
      <c r="D30" s="15">
        <v>0</v>
      </c>
      <c r="E30" s="15">
        <f t="shared" si="7"/>
        <v>126000</v>
      </c>
      <c r="F30" s="15">
        <v>2480</v>
      </c>
      <c r="G30" s="15">
        <v>2480</v>
      </c>
      <c r="H30" s="15">
        <f t="shared" si="8"/>
        <v>123520</v>
      </c>
    </row>
    <row r="31" spans="1:8" x14ac:dyDescent="0.2">
      <c r="A31" s="5"/>
      <c r="B31" s="11" t="s">
        <v>96</v>
      </c>
      <c r="C31" s="15">
        <v>14969754</v>
      </c>
      <c r="D31" s="15">
        <v>0</v>
      </c>
      <c r="E31" s="15">
        <f t="shared" si="7"/>
        <v>14969754</v>
      </c>
      <c r="F31" s="15">
        <v>17376.59</v>
      </c>
      <c r="G31" s="15">
        <v>4977</v>
      </c>
      <c r="H31" s="15">
        <f t="shared" si="8"/>
        <v>14952377.41</v>
      </c>
    </row>
    <row r="32" spans="1:8" x14ac:dyDescent="0.2">
      <c r="A32" s="5"/>
      <c r="B32" s="11" t="s">
        <v>19</v>
      </c>
      <c r="C32" s="15">
        <v>93958</v>
      </c>
      <c r="D32" s="15">
        <v>0</v>
      </c>
      <c r="E32" s="15">
        <f t="shared" si="7"/>
        <v>93958</v>
      </c>
      <c r="F32" s="15">
        <v>14946.29</v>
      </c>
      <c r="G32" s="15">
        <v>14946.29</v>
      </c>
      <c r="H32" s="15">
        <f t="shared" si="8"/>
        <v>79011.709999999992</v>
      </c>
    </row>
    <row r="33" spans="1:8" x14ac:dyDescent="0.2">
      <c r="A33" s="50" t="s">
        <v>69</v>
      </c>
      <c r="B33" s="7"/>
      <c r="C33" s="52">
        <f>SUM(C34:C42)</f>
        <v>120000</v>
      </c>
      <c r="D33" s="52">
        <f t="shared" ref="D33:H33" si="9">SUM(D34:D42)</f>
        <v>0</v>
      </c>
      <c r="E33" s="52">
        <f t="shared" si="9"/>
        <v>120000</v>
      </c>
      <c r="F33" s="52">
        <f t="shared" si="9"/>
        <v>0</v>
      </c>
      <c r="G33" s="52">
        <f t="shared" si="9"/>
        <v>0</v>
      </c>
      <c r="H33" s="52">
        <f t="shared" si="9"/>
        <v>120000</v>
      </c>
    </row>
    <row r="34" spans="1:8" x14ac:dyDescent="0.2">
      <c r="A34" s="5"/>
      <c r="B34" s="11" t="s">
        <v>97</v>
      </c>
      <c r="C34" s="15">
        <v>0</v>
      </c>
      <c r="D34" s="15">
        <v>0</v>
      </c>
      <c r="E34" s="15">
        <f t="shared" ref="E34:E42" si="10">+C34+D34</f>
        <v>0</v>
      </c>
      <c r="F34" s="15">
        <v>0</v>
      </c>
      <c r="G34" s="15">
        <v>0</v>
      </c>
      <c r="H34" s="15">
        <f t="shared" ref="H34:H42" si="11">+E34-F34</f>
        <v>0</v>
      </c>
    </row>
    <row r="35" spans="1:8" x14ac:dyDescent="0.2">
      <c r="A35" s="5"/>
      <c r="B35" s="11" t="s">
        <v>98</v>
      </c>
      <c r="C35" s="15">
        <v>0</v>
      </c>
      <c r="D35" s="15">
        <v>0</v>
      </c>
      <c r="E35" s="15">
        <f t="shared" si="10"/>
        <v>0</v>
      </c>
      <c r="F35" s="15">
        <v>0</v>
      </c>
      <c r="G35" s="15">
        <v>0</v>
      </c>
      <c r="H35" s="15">
        <f t="shared" si="11"/>
        <v>0</v>
      </c>
    </row>
    <row r="36" spans="1:8" x14ac:dyDescent="0.2">
      <c r="A36" s="5"/>
      <c r="B36" s="11" t="s">
        <v>99</v>
      </c>
      <c r="C36" s="15">
        <v>0</v>
      </c>
      <c r="D36" s="15">
        <v>0</v>
      </c>
      <c r="E36" s="15">
        <f t="shared" si="10"/>
        <v>0</v>
      </c>
      <c r="F36" s="15">
        <v>0</v>
      </c>
      <c r="G36" s="15">
        <v>0</v>
      </c>
      <c r="H36" s="15">
        <f t="shared" si="11"/>
        <v>0</v>
      </c>
    </row>
    <row r="37" spans="1:8" x14ac:dyDescent="0.2">
      <c r="A37" s="5"/>
      <c r="B37" s="11" t="s">
        <v>100</v>
      </c>
      <c r="C37" s="15">
        <v>120000</v>
      </c>
      <c r="D37" s="15">
        <v>0</v>
      </c>
      <c r="E37" s="15">
        <f t="shared" si="10"/>
        <v>120000</v>
      </c>
      <c r="F37" s="15">
        <v>0</v>
      </c>
      <c r="G37" s="15">
        <v>0</v>
      </c>
      <c r="H37" s="15">
        <f t="shared" si="11"/>
        <v>120000</v>
      </c>
    </row>
    <row r="38" spans="1:8" x14ac:dyDescent="0.2">
      <c r="A38" s="5"/>
      <c r="B38" s="11" t="s">
        <v>41</v>
      </c>
      <c r="C38" s="15">
        <v>0</v>
      </c>
      <c r="D38" s="15">
        <v>0</v>
      </c>
      <c r="E38" s="15">
        <f t="shared" si="10"/>
        <v>0</v>
      </c>
      <c r="F38" s="15">
        <v>0</v>
      </c>
      <c r="G38" s="15">
        <v>0</v>
      </c>
      <c r="H38" s="15">
        <f t="shared" si="11"/>
        <v>0</v>
      </c>
    </row>
    <row r="39" spans="1:8" x14ac:dyDescent="0.2">
      <c r="A39" s="5"/>
      <c r="B39" s="11" t="s">
        <v>101</v>
      </c>
      <c r="C39" s="15">
        <v>0</v>
      </c>
      <c r="D39" s="15">
        <v>0</v>
      </c>
      <c r="E39" s="15">
        <f t="shared" si="10"/>
        <v>0</v>
      </c>
      <c r="F39" s="15">
        <v>0</v>
      </c>
      <c r="G39" s="15">
        <v>0</v>
      </c>
      <c r="H39" s="15">
        <f t="shared" si="11"/>
        <v>0</v>
      </c>
    </row>
    <row r="40" spans="1:8" x14ac:dyDescent="0.2">
      <c r="A40" s="5"/>
      <c r="B40" s="11" t="s">
        <v>102</v>
      </c>
      <c r="C40" s="15">
        <v>0</v>
      </c>
      <c r="D40" s="15">
        <v>0</v>
      </c>
      <c r="E40" s="15">
        <f t="shared" si="10"/>
        <v>0</v>
      </c>
      <c r="F40" s="15">
        <v>0</v>
      </c>
      <c r="G40" s="15">
        <v>0</v>
      </c>
      <c r="H40" s="15">
        <f t="shared" si="11"/>
        <v>0</v>
      </c>
    </row>
    <row r="41" spans="1:8" x14ac:dyDescent="0.2">
      <c r="A41" s="5"/>
      <c r="B41" s="11" t="s">
        <v>37</v>
      </c>
      <c r="C41" s="15">
        <v>0</v>
      </c>
      <c r="D41" s="15">
        <v>0</v>
      </c>
      <c r="E41" s="15">
        <f t="shared" si="10"/>
        <v>0</v>
      </c>
      <c r="F41" s="15">
        <v>0</v>
      </c>
      <c r="G41" s="15">
        <v>0</v>
      </c>
      <c r="H41" s="15">
        <f t="shared" si="11"/>
        <v>0</v>
      </c>
    </row>
    <row r="42" spans="1:8" x14ac:dyDescent="0.2">
      <c r="A42" s="5"/>
      <c r="B42" s="11" t="s">
        <v>103</v>
      </c>
      <c r="C42" s="15">
        <v>0</v>
      </c>
      <c r="D42" s="15">
        <v>0</v>
      </c>
      <c r="E42" s="15">
        <f t="shared" si="10"/>
        <v>0</v>
      </c>
      <c r="F42" s="15">
        <v>0</v>
      </c>
      <c r="G42" s="15">
        <v>0</v>
      </c>
      <c r="H42" s="15">
        <f t="shared" si="11"/>
        <v>0</v>
      </c>
    </row>
    <row r="43" spans="1:8" x14ac:dyDescent="0.2">
      <c r="A43" s="50" t="s">
        <v>70</v>
      </c>
      <c r="B43" s="7"/>
      <c r="C43" s="52">
        <f>SUM(C44:C52)</f>
        <v>245000</v>
      </c>
      <c r="D43" s="52">
        <f t="shared" ref="D43:H43" si="12">SUM(D44:D52)</f>
        <v>0</v>
      </c>
      <c r="E43" s="52">
        <f t="shared" si="12"/>
        <v>245000</v>
      </c>
      <c r="F43" s="52">
        <f t="shared" si="12"/>
        <v>0</v>
      </c>
      <c r="G43" s="52">
        <f t="shared" si="12"/>
        <v>0</v>
      </c>
      <c r="H43" s="52">
        <f t="shared" si="12"/>
        <v>245000</v>
      </c>
    </row>
    <row r="44" spans="1:8" x14ac:dyDescent="0.2">
      <c r="A44" s="5"/>
      <c r="B44" s="11" t="s">
        <v>104</v>
      </c>
      <c r="C44" s="15">
        <v>40000</v>
      </c>
      <c r="D44" s="15">
        <v>0</v>
      </c>
      <c r="E44" s="15">
        <f t="shared" ref="E44:E52" si="13">+C44+D44</f>
        <v>40000</v>
      </c>
      <c r="F44" s="15">
        <v>0</v>
      </c>
      <c r="G44" s="15">
        <v>0</v>
      </c>
      <c r="H44" s="15">
        <f t="shared" ref="H44:H52" si="14">+E44-F44</f>
        <v>40000</v>
      </c>
    </row>
    <row r="45" spans="1:8" x14ac:dyDescent="0.2">
      <c r="A45" s="5"/>
      <c r="B45" s="11" t="s">
        <v>105</v>
      </c>
      <c r="C45" s="15">
        <v>0</v>
      </c>
      <c r="D45" s="15">
        <v>0</v>
      </c>
      <c r="E45" s="15">
        <f t="shared" si="13"/>
        <v>0</v>
      </c>
      <c r="F45" s="15">
        <v>0</v>
      </c>
      <c r="G45" s="15">
        <v>0</v>
      </c>
      <c r="H45" s="15">
        <f t="shared" si="14"/>
        <v>0</v>
      </c>
    </row>
    <row r="46" spans="1:8" x14ac:dyDescent="0.2">
      <c r="A46" s="5"/>
      <c r="B46" s="11" t="s">
        <v>106</v>
      </c>
      <c r="C46" s="15">
        <v>0</v>
      </c>
      <c r="D46" s="15">
        <v>0</v>
      </c>
      <c r="E46" s="15">
        <f t="shared" si="13"/>
        <v>0</v>
      </c>
      <c r="F46" s="15">
        <v>0</v>
      </c>
      <c r="G46" s="15">
        <v>0</v>
      </c>
      <c r="H46" s="15">
        <f t="shared" si="14"/>
        <v>0</v>
      </c>
    </row>
    <row r="47" spans="1:8" x14ac:dyDescent="0.2">
      <c r="A47" s="5"/>
      <c r="B47" s="11" t="s">
        <v>107</v>
      </c>
      <c r="C47" s="15">
        <v>185000</v>
      </c>
      <c r="D47" s="15">
        <v>0</v>
      </c>
      <c r="E47" s="15">
        <f t="shared" si="13"/>
        <v>185000</v>
      </c>
      <c r="F47" s="15">
        <v>0</v>
      </c>
      <c r="G47" s="15">
        <v>0</v>
      </c>
      <c r="H47" s="15">
        <f t="shared" si="14"/>
        <v>185000</v>
      </c>
    </row>
    <row r="48" spans="1:8" x14ac:dyDescent="0.2">
      <c r="A48" s="5"/>
      <c r="B48" s="11" t="s">
        <v>108</v>
      </c>
      <c r="C48" s="15">
        <v>0</v>
      </c>
      <c r="D48" s="15">
        <v>0</v>
      </c>
      <c r="E48" s="15">
        <f t="shared" si="13"/>
        <v>0</v>
      </c>
      <c r="F48" s="15">
        <v>0</v>
      </c>
      <c r="G48" s="15">
        <v>0</v>
      </c>
      <c r="H48" s="15">
        <f t="shared" si="14"/>
        <v>0</v>
      </c>
    </row>
    <row r="49" spans="1:8" x14ac:dyDescent="0.2">
      <c r="A49" s="5"/>
      <c r="B49" s="11" t="s">
        <v>109</v>
      </c>
      <c r="C49" s="15">
        <v>20000</v>
      </c>
      <c r="D49" s="15">
        <v>0</v>
      </c>
      <c r="E49" s="15">
        <f t="shared" si="13"/>
        <v>20000</v>
      </c>
      <c r="F49" s="15">
        <v>0</v>
      </c>
      <c r="G49" s="15">
        <v>0</v>
      </c>
      <c r="H49" s="15">
        <f t="shared" si="14"/>
        <v>20000</v>
      </c>
    </row>
    <row r="50" spans="1:8" x14ac:dyDescent="0.2">
      <c r="A50" s="5"/>
      <c r="B50" s="11" t="s">
        <v>110</v>
      </c>
      <c r="C50" s="15">
        <v>0</v>
      </c>
      <c r="D50" s="15">
        <v>0</v>
      </c>
      <c r="E50" s="15">
        <f t="shared" si="13"/>
        <v>0</v>
      </c>
      <c r="F50" s="15">
        <v>0</v>
      </c>
      <c r="G50" s="15">
        <v>0</v>
      </c>
      <c r="H50" s="15">
        <f t="shared" si="14"/>
        <v>0</v>
      </c>
    </row>
    <row r="51" spans="1:8" x14ac:dyDescent="0.2">
      <c r="A51" s="5"/>
      <c r="B51" s="11" t="s">
        <v>111</v>
      </c>
      <c r="C51" s="15">
        <v>0</v>
      </c>
      <c r="D51" s="15">
        <v>0</v>
      </c>
      <c r="E51" s="15">
        <f t="shared" si="13"/>
        <v>0</v>
      </c>
      <c r="F51" s="15">
        <v>0</v>
      </c>
      <c r="G51" s="15">
        <v>0</v>
      </c>
      <c r="H51" s="15">
        <f t="shared" si="14"/>
        <v>0</v>
      </c>
    </row>
    <row r="52" spans="1:8" x14ac:dyDescent="0.2">
      <c r="A52" s="5"/>
      <c r="B52" s="11" t="s">
        <v>112</v>
      </c>
      <c r="C52" s="15">
        <v>0</v>
      </c>
      <c r="D52" s="15">
        <v>0</v>
      </c>
      <c r="E52" s="15">
        <f t="shared" si="13"/>
        <v>0</v>
      </c>
      <c r="F52" s="15">
        <v>0</v>
      </c>
      <c r="G52" s="15">
        <v>0</v>
      </c>
      <c r="H52" s="15">
        <f t="shared" si="14"/>
        <v>0</v>
      </c>
    </row>
    <row r="53" spans="1:8" x14ac:dyDescent="0.2">
      <c r="A53" s="50" t="s">
        <v>71</v>
      </c>
      <c r="B53" s="7"/>
      <c r="C53" s="52">
        <f>SUM(C54:C56)</f>
        <v>41000000</v>
      </c>
      <c r="D53" s="52">
        <f t="shared" ref="D53:H53" si="15">SUM(D54:D56)</f>
        <v>0</v>
      </c>
      <c r="E53" s="52">
        <f t="shared" si="15"/>
        <v>41000000</v>
      </c>
      <c r="F53" s="52">
        <f t="shared" si="15"/>
        <v>0</v>
      </c>
      <c r="G53" s="52">
        <f t="shared" si="15"/>
        <v>0</v>
      </c>
      <c r="H53" s="52">
        <f t="shared" si="15"/>
        <v>41000000</v>
      </c>
    </row>
    <row r="54" spans="1:8" x14ac:dyDescent="0.2">
      <c r="A54" s="5"/>
      <c r="B54" s="11" t="s">
        <v>113</v>
      </c>
      <c r="C54" s="15">
        <v>0</v>
      </c>
      <c r="D54" s="15">
        <v>0</v>
      </c>
      <c r="E54" s="15">
        <f t="shared" ref="E54:E56" si="16">+C54+D54</f>
        <v>0</v>
      </c>
      <c r="F54" s="15">
        <v>0</v>
      </c>
      <c r="G54" s="15">
        <v>0</v>
      </c>
      <c r="H54" s="15">
        <f t="shared" ref="H54:H56" si="17">+E54-F54</f>
        <v>0</v>
      </c>
    </row>
    <row r="55" spans="1:8" x14ac:dyDescent="0.2">
      <c r="A55" s="5"/>
      <c r="B55" s="11" t="s">
        <v>114</v>
      </c>
      <c r="C55" s="15">
        <v>41000000</v>
      </c>
      <c r="D55" s="15">
        <v>0</v>
      </c>
      <c r="E55" s="15">
        <f t="shared" si="16"/>
        <v>41000000</v>
      </c>
      <c r="F55" s="15">
        <v>0</v>
      </c>
      <c r="G55" s="15">
        <v>0</v>
      </c>
      <c r="H55" s="15">
        <f t="shared" si="17"/>
        <v>41000000</v>
      </c>
    </row>
    <row r="56" spans="1:8" x14ac:dyDescent="0.2">
      <c r="A56" s="5"/>
      <c r="B56" s="11" t="s">
        <v>115</v>
      </c>
      <c r="C56" s="15">
        <v>0</v>
      </c>
      <c r="D56" s="15">
        <v>0</v>
      </c>
      <c r="E56" s="15">
        <f t="shared" si="16"/>
        <v>0</v>
      </c>
      <c r="F56" s="15">
        <v>0</v>
      </c>
      <c r="G56" s="15">
        <v>0</v>
      </c>
      <c r="H56" s="15">
        <f t="shared" si="17"/>
        <v>0</v>
      </c>
    </row>
    <row r="57" spans="1:8" x14ac:dyDescent="0.2">
      <c r="A57" s="50" t="s">
        <v>72</v>
      </c>
      <c r="B57" s="7"/>
      <c r="C57" s="52">
        <f>SUM(C58:C64)</f>
        <v>0</v>
      </c>
      <c r="D57" s="52">
        <f t="shared" ref="D57:H57" si="18">SUM(D58:D64)</f>
        <v>0</v>
      </c>
      <c r="E57" s="52">
        <f t="shared" si="18"/>
        <v>0</v>
      </c>
      <c r="F57" s="52">
        <f t="shared" si="18"/>
        <v>0</v>
      </c>
      <c r="G57" s="52">
        <f t="shared" si="18"/>
        <v>0</v>
      </c>
      <c r="H57" s="52">
        <f t="shared" si="18"/>
        <v>0</v>
      </c>
    </row>
    <row r="58" spans="1:8" x14ac:dyDescent="0.2">
      <c r="A58" s="5"/>
      <c r="B58" s="11" t="s">
        <v>116</v>
      </c>
      <c r="C58" s="15">
        <v>0</v>
      </c>
      <c r="D58" s="15">
        <v>0</v>
      </c>
      <c r="E58" s="15">
        <f t="shared" ref="E58:E64" si="19">+C58+D58</f>
        <v>0</v>
      </c>
      <c r="F58" s="15">
        <v>0</v>
      </c>
      <c r="G58" s="15">
        <v>0</v>
      </c>
      <c r="H58" s="15">
        <f t="shared" ref="H58:H64" si="20">+E58-F58</f>
        <v>0</v>
      </c>
    </row>
    <row r="59" spans="1:8" x14ac:dyDescent="0.2">
      <c r="A59" s="5"/>
      <c r="B59" s="11" t="s">
        <v>117</v>
      </c>
      <c r="C59" s="15">
        <v>0</v>
      </c>
      <c r="D59" s="15">
        <v>0</v>
      </c>
      <c r="E59" s="15">
        <f t="shared" si="19"/>
        <v>0</v>
      </c>
      <c r="F59" s="15">
        <v>0</v>
      </c>
      <c r="G59" s="15">
        <v>0</v>
      </c>
      <c r="H59" s="15">
        <f t="shared" si="20"/>
        <v>0</v>
      </c>
    </row>
    <row r="60" spans="1:8" x14ac:dyDescent="0.2">
      <c r="A60" s="5"/>
      <c r="B60" s="11" t="s">
        <v>118</v>
      </c>
      <c r="C60" s="15">
        <v>0</v>
      </c>
      <c r="D60" s="15">
        <v>0</v>
      </c>
      <c r="E60" s="15">
        <f t="shared" si="19"/>
        <v>0</v>
      </c>
      <c r="F60" s="15">
        <v>0</v>
      </c>
      <c r="G60" s="15">
        <v>0</v>
      </c>
      <c r="H60" s="15">
        <f t="shared" si="20"/>
        <v>0</v>
      </c>
    </row>
    <row r="61" spans="1:8" x14ac:dyDescent="0.2">
      <c r="A61" s="5"/>
      <c r="B61" s="11" t="s">
        <v>119</v>
      </c>
      <c r="C61" s="15">
        <v>0</v>
      </c>
      <c r="D61" s="15">
        <v>0</v>
      </c>
      <c r="E61" s="15">
        <f t="shared" si="19"/>
        <v>0</v>
      </c>
      <c r="F61" s="15">
        <v>0</v>
      </c>
      <c r="G61" s="15">
        <v>0</v>
      </c>
      <c r="H61" s="15">
        <f t="shared" si="20"/>
        <v>0</v>
      </c>
    </row>
    <row r="62" spans="1:8" x14ac:dyDescent="0.2">
      <c r="A62" s="5"/>
      <c r="B62" s="11" t="s">
        <v>120</v>
      </c>
      <c r="C62" s="15">
        <v>0</v>
      </c>
      <c r="D62" s="15">
        <v>0</v>
      </c>
      <c r="E62" s="15">
        <f t="shared" si="19"/>
        <v>0</v>
      </c>
      <c r="F62" s="15">
        <v>0</v>
      </c>
      <c r="G62" s="15">
        <v>0</v>
      </c>
      <c r="H62" s="15">
        <f t="shared" si="20"/>
        <v>0</v>
      </c>
    </row>
    <row r="63" spans="1:8" x14ac:dyDescent="0.2">
      <c r="A63" s="5"/>
      <c r="B63" s="11" t="s">
        <v>121</v>
      </c>
      <c r="C63" s="15">
        <v>0</v>
      </c>
      <c r="D63" s="15">
        <v>0</v>
      </c>
      <c r="E63" s="15">
        <f t="shared" si="19"/>
        <v>0</v>
      </c>
      <c r="F63" s="15">
        <v>0</v>
      </c>
      <c r="G63" s="15">
        <v>0</v>
      </c>
      <c r="H63" s="15">
        <f t="shared" si="20"/>
        <v>0</v>
      </c>
    </row>
    <row r="64" spans="1:8" x14ac:dyDescent="0.2">
      <c r="A64" s="5"/>
      <c r="B64" s="11" t="s">
        <v>122</v>
      </c>
      <c r="C64" s="15">
        <v>0</v>
      </c>
      <c r="D64" s="15">
        <v>0</v>
      </c>
      <c r="E64" s="15">
        <f t="shared" si="19"/>
        <v>0</v>
      </c>
      <c r="F64" s="15">
        <v>0</v>
      </c>
      <c r="G64" s="15">
        <v>0</v>
      </c>
      <c r="H64" s="15">
        <f t="shared" si="20"/>
        <v>0</v>
      </c>
    </row>
    <row r="65" spans="1:8" x14ac:dyDescent="0.2">
      <c r="A65" s="50" t="s">
        <v>73</v>
      </c>
      <c r="B65" s="7"/>
      <c r="C65" s="52">
        <f>SUM(C66:C68)</f>
        <v>0</v>
      </c>
      <c r="D65" s="52">
        <f t="shared" ref="D65:H65" si="21">SUM(D66:D68)</f>
        <v>0</v>
      </c>
      <c r="E65" s="52">
        <f t="shared" si="21"/>
        <v>0</v>
      </c>
      <c r="F65" s="52">
        <f t="shared" si="21"/>
        <v>0</v>
      </c>
      <c r="G65" s="52">
        <f t="shared" si="21"/>
        <v>0</v>
      </c>
      <c r="H65" s="52">
        <f t="shared" si="21"/>
        <v>0</v>
      </c>
    </row>
    <row r="66" spans="1:8" x14ac:dyDescent="0.2">
      <c r="A66" s="5"/>
      <c r="B66" s="11" t="s">
        <v>38</v>
      </c>
      <c r="C66" s="15">
        <v>0</v>
      </c>
      <c r="D66" s="15">
        <v>0</v>
      </c>
      <c r="E66" s="15">
        <f t="shared" ref="E66:E68" si="22">+C66+D66</f>
        <v>0</v>
      </c>
      <c r="F66" s="15">
        <v>0</v>
      </c>
      <c r="G66" s="15">
        <v>0</v>
      </c>
      <c r="H66" s="15">
        <f t="shared" ref="H66:H68" si="23">+E66-F66</f>
        <v>0</v>
      </c>
    </row>
    <row r="67" spans="1:8" x14ac:dyDescent="0.2">
      <c r="A67" s="5"/>
      <c r="B67" s="11" t="s">
        <v>39</v>
      </c>
      <c r="C67" s="15">
        <v>0</v>
      </c>
      <c r="D67" s="15">
        <v>0</v>
      </c>
      <c r="E67" s="15">
        <f t="shared" si="22"/>
        <v>0</v>
      </c>
      <c r="F67" s="15">
        <v>0</v>
      </c>
      <c r="G67" s="15">
        <v>0</v>
      </c>
      <c r="H67" s="15">
        <f t="shared" si="23"/>
        <v>0</v>
      </c>
    </row>
    <row r="68" spans="1:8" x14ac:dyDescent="0.2">
      <c r="A68" s="5"/>
      <c r="B68" s="11" t="s">
        <v>40</v>
      </c>
      <c r="C68" s="15">
        <v>0</v>
      </c>
      <c r="D68" s="15">
        <v>0</v>
      </c>
      <c r="E68" s="15">
        <f t="shared" si="22"/>
        <v>0</v>
      </c>
      <c r="F68" s="15">
        <v>0</v>
      </c>
      <c r="G68" s="15">
        <v>0</v>
      </c>
      <c r="H68" s="15">
        <f t="shared" si="23"/>
        <v>0</v>
      </c>
    </row>
    <row r="69" spans="1:8" x14ac:dyDescent="0.2">
      <c r="A69" s="50" t="s">
        <v>74</v>
      </c>
      <c r="B69" s="7"/>
      <c r="C69" s="52">
        <f>SUM(C70:C76)</f>
        <v>527000</v>
      </c>
      <c r="D69" s="52">
        <f t="shared" ref="D69:H69" si="24">SUM(D70:D76)</f>
        <v>0</v>
      </c>
      <c r="E69" s="52">
        <f t="shared" si="24"/>
        <v>527000</v>
      </c>
      <c r="F69" s="52">
        <f t="shared" si="24"/>
        <v>0</v>
      </c>
      <c r="G69" s="52">
        <f t="shared" si="24"/>
        <v>0</v>
      </c>
      <c r="H69" s="52">
        <f t="shared" si="24"/>
        <v>527000</v>
      </c>
    </row>
    <row r="70" spans="1:8" x14ac:dyDescent="0.2">
      <c r="A70" s="5"/>
      <c r="B70" s="11" t="s">
        <v>123</v>
      </c>
      <c r="C70" s="15">
        <v>0</v>
      </c>
      <c r="D70" s="15">
        <v>0</v>
      </c>
      <c r="E70" s="15">
        <f t="shared" ref="E70:E76" si="25">+C70+D70</f>
        <v>0</v>
      </c>
      <c r="F70" s="15">
        <v>0</v>
      </c>
      <c r="G70" s="15">
        <v>0</v>
      </c>
      <c r="H70" s="15">
        <f t="shared" ref="H70:H76" si="26">+E70-F70</f>
        <v>0</v>
      </c>
    </row>
    <row r="71" spans="1:8" x14ac:dyDescent="0.2">
      <c r="A71" s="5"/>
      <c r="B71" s="11" t="s">
        <v>124</v>
      </c>
      <c r="C71" s="15">
        <v>0</v>
      </c>
      <c r="D71" s="15">
        <v>0</v>
      </c>
      <c r="E71" s="15">
        <f t="shared" si="25"/>
        <v>0</v>
      </c>
      <c r="F71" s="15">
        <v>0</v>
      </c>
      <c r="G71" s="15">
        <v>0</v>
      </c>
      <c r="H71" s="15">
        <f t="shared" si="26"/>
        <v>0</v>
      </c>
    </row>
    <row r="72" spans="1:8" x14ac:dyDescent="0.2">
      <c r="A72" s="5"/>
      <c r="B72" s="11" t="s">
        <v>125</v>
      </c>
      <c r="C72" s="15">
        <v>0</v>
      </c>
      <c r="D72" s="15">
        <v>0</v>
      </c>
      <c r="E72" s="15">
        <f t="shared" si="25"/>
        <v>0</v>
      </c>
      <c r="F72" s="15">
        <v>0</v>
      </c>
      <c r="G72" s="15">
        <v>0</v>
      </c>
      <c r="H72" s="15">
        <f t="shared" si="26"/>
        <v>0</v>
      </c>
    </row>
    <row r="73" spans="1:8" x14ac:dyDescent="0.2">
      <c r="A73" s="5"/>
      <c r="B73" s="11" t="s">
        <v>126</v>
      </c>
      <c r="C73" s="15">
        <v>0</v>
      </c>
      <c r="D73" s="15">
        <v>0</v>
      </c>
      <c r="E73" s="15">
        <f t="shared" si="25"/>
        <v>0</v>
      </c>
      <c r="F73" s="15">
        <v>0</v>
      </c>
      <c r="G73" s="15">
        <v>0</v>
      </c>
      <c r="H73" s="15">
        <f t="shared" si="26"/>
        <v>0</v>
      </c>
    </row>
    <row r="74" spans="1:8" x14ac:dyDescent="0.2">
      <c r="A74" s="5"/>
      <c r="B74" s="11" t="s">
        <v>127</v>
      </c>
      <c r="C74" s="15">
        <v>0</v>
      </c>
      <c r="D74" s="15">
        <v>0</v>
      </c>
      <c r="E74" s="15">
        <f t="shared" si="25"/>
        <v>0</v>
      </c>
      <c r="F74" s="15">
        <v>0</v>
      </c>
      <c r="G74" s="15">
        <v>0</v>
      </c>
      <c r="H74" s="15">
        <f t="shared" si="26"/>
        <v>0</v>
      </c>
    </row>
    <row r="75" spans="1:8" x14ac:dyDescent="0.2">
      <c r="A75" s="5"/>
      <c r="B75" s="11" t="s">
        <v>128</v>
      </c>
      <c r="C75" s="15">
        <v>0</v>
      </c>
      <c r="D75" s="15">
        <v>0</v>
      </c>
      <c r="E75" s="15">
        <f t="shared" si="25"/>
        <v>0</v>
      </c>
      <c r="F75" s="15">
        <v>0</v>
      </c>
      <c r="G75" s="15">
        <v>0</v>
      </c>
      <c r="H75" s="15">
        <f t="shared" si="26"/>
        <v>0</v>
      </c>
    </row>
    <row r="76" spans="1:8" x14ac:dyDescent="0.2">
      <c r="A76" s="6"/>
      <c r="B76" s="12" t="s">
        <v>129</v>
      </c>
      <c r="C76" s="16">
        <v>527000</v>
      </c>
      <c r="D76" s="16">
        <v>0</v>
      </c>
      <c r="E76" s="15">
        <f t="shared" si="25"/>
        <v>527000</v>
      </c>
      <c r="F76" s="16">
        <v>0</v>
      </c>
      <c r="G76" s="16">
        <v>0</v>
      </c>
      <c r="H76" s="15">
        <f t="shared" si="26"/>
        <v>527000</v>
      </c>
    </row>
    <row r="77" spans="1:8" x14ac:dyDescent="0.2">
      <c r="A77" s="8"/>
      <c r="B77" s="13" t="s">
        <v>58</v>
      </c>
      <c r="C77" s="17">
        <f>+C5+C13+C23+C33+C43+C53+C57+C65+C69</f>
        <v>80619822</v>
      </c>
      <c r="D77" s="17">
        <f t="shared" ref="D77:H77" si="27">+D5+D13+D23+D33+D43+D53+D57+D65+D69</f>
        <v>0</v>
      </c>
      <c r="E77" s="17">
        <f t="shared" si="27"/>
        <v>80619822</v>
      </c>
      <c r="F77" s="17">
        <f t="shared" si="27"/>
        <v>1169437.46</v>
      </c>
      <c r="G77" s="17">
        <f t="shared" si="27"/>
        <v>1078836.07</v>
      </c>
      <c r="H77" s="17">
        <f t="shared" si="27"/>
        <v>79450384.539999992</v>
      </c>
    </row>
    <row r="81" spans="1:8" ht="12.75" x14ac:dyDescent="0.2">
      <c r="A81" s="78" t="s">
        <v>142</v>
      </c>
      <c r="B81" s="66"/>
      <c r="C81" s="66"/>
      <c r="D81" s="67"/>
      <c r="E81" s="68"/>
    </row>
    <row r="82" spans="1:8" x14ac:dyDescent="0.2">
      <c r="A82" s="69"/>
      <c r="B82" s="66"/>
      <c r="C82" s="66"/>
      <c r="D82" s="67"/>
      <c r="E82" s="68"/>
    </row>
    <row r="83" spans="1:8" x14ac:dyDescent="0.2">
      <c r="A83" s="71"/>
      <c r="B83" s="70"/>
      <c r="C83" s="70"/>
      <c r="D83" s="70"/>
      <c r="E83" s="68"/>
    </row>
    <row r="84" spans="1:8" ht="11.25" customHeight="1" x14ac:dyDescent="0.2">
      <c r="A84" s="72" t="s">
        <v>143</v>
      </c>
      <c r="B84" s="72"/>
      <c r="C84" s="72"/>
      <c r="D84" s="72"/>
      <c r="E84" s="72"/>
      <c r="F84" s="72"/>
      <c r="G84" s="72"/>
      <c r="H84" s="72"/>
    </row>
    <row r="85" spans="1:8" x14ac:dyDescent="0.2">
      <c r="A85" s="73"/>
      <c r="B85" s="73"/>
      <c r="C85" s="73"/>
      <c r="D85" s="73"/>
      <c r="E85" s="73"/>
    </row>
    <row r="86" spans="1:8" x14ac:dyDescent="0.2">
      <c r="A86" s="73"/>
      <c r="B86" s="73"/>
      <c r="C86" s="73"/>
      <c r="D86" s="73"/>
      <c r="E86" s="73"/>
    </row>
    <row r="87" spans="1:8" x14ac:dyDescent="0.2">
      <c r="A87" s="74"/>
      <c r="B87" s="75"/>
      <c r="C87" s="75"/>
      <c r="D87" s="75"/>
      <c r="E87" s="76"/>
    </row>
    <row r="88" spans="1:8" ht="11.25" customHeight="1" x14ac:dyDescent="0.2">
      <c r="A88" s="72" t="s">
        <v>144</v>
      </c>
      <c r="B88" s="72"/>
      <c r="C88" s="72"/>
      <c r="D88" s="72"/>
      <c r="E88" s="72"/>
      <c r="F88" s="72"/>
      <c r="G88" s="72"/>
      <c r="H88" s="72"/>
    </row>
    <row r="89" spans="1:8" x14ac:dyDescent="0.2">
      <c r="A89" s="77" t="s">
        <v>145</v>
      </c>
      <c r="B89" s="77"/>
      <c r="C89" s="77"/>
      <c r="D89" s="77"/>
      <c r="E89" s="77"/>
      <c r="F89" s="77"/>
      <c r="G89" s="77"/>
      <c r="H89" s="77"/>
    </row>
  </sheetData>
  <sheetProtection formatCells="0" formatColumns="0" formatRows="0" autoFilter="0"/>
  <mergeCells count="7">
    <mergeCell ref="A84:H84"/>
    <mergeCell ref="A88:H88"/>
    <mergeCell ref="A89:H89"/>
    <mergeCell ref="A1:H1"/>
    <mergeCell ref="C2:G2"/>
    <mergeCell ref="H2:H3"/>
    <mergeCell ref="A2:B4"/>
  </mergeCells>
  <printOptions horizontalCentered="1"/>
  <pageMargins left="0.11811023622047245" right="0.11811023622047245" top="0.15748031496062992" bottom="0.15748031496062992" header="0.31496062992125984" footer="0.31496062992125984"/>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election activeCell="A2" sqref="A2:B4"/>
    </sheetView>
  </sheetViews>
  <sheetFormatPr baseColWidth="10"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55" t="s">
        <v>136</v>
      </c>
      <c r="B1" s="56"/>
      <c r="C1" s="56"/>
      <c r="D1" s="56"/>
      <c r="E1" s="56"/>
      <c r="F1" s="56"/>
      <c r="G1" s="56"/>
      <c r="H1" s="57"/>
    </row>
    <row r="2" spans="1:8" x14ac:dyDescent="0.2">
      <c r="A2" s="60" t="s">
        <v>59</v>
      </c>
      <c r="B2" s="61"/>
      <c r="C2" s="55" t="s">
        <v>65</v>
      </c>
      <c r="D2" s="56"/>
      <c r="E2" s="56"/>
      <c r="F2" s="56"/>
      <c r="G2" s="57"/>
      <c r="H2" s="58" t="s">
        <v>64</v>
      </c>
    </row>
    <row r="3" spans="1:8" ht="24.95" customHeight="1" x14ac:dyDescent="0.2">
      <c r="A3" s="62"/>
      <c r="B3" s="63"/>
      <c r="C3" s="9" t="s">
        <v>60</v>
      </c>
      <c r="D3" s="9" t="s">
        <v>130</v>
      </c>
      <c r="E3" s="9" t="s">
        <v>61</v>
      </c>
      <c r="F3" s="9" t="s">
        <v>62</v>
      </c>
      <c r="G3" s="9" t="s">
        <v>63</v>
      </c>
      <c r="H3" s="59"/>
    </row>
    <row r="4" spans="1:8" x14ac:dyDescent="0.2">
      <c r="A4" s="64"/>
      <c r="B4" s="65"/>
      <c r="C4" s="10">
        <v>1</v>
      </c>
      <c r="D4" s="10">
        <v>2</v>
      </c>
      <c r="E4" s="10" t="s">
        <v>131</v>
      </c>
      <c r="F4" s="10">
        <v>4</v>
      </c>
      <c r="G4" s="10">
        <v>5</v>
      </c>
      <c r="H4" s="10" t="s">
        <v>132</v>
      </c>
    </row>
    <row r="5" spans="1:8" x14ac:dyDescent="0.2">
      <c r="A5" s="5"/>
      <c r="B5" s="18"/>
      <c r="C5" s="21"/>
      <c r="D5" s="21"/>
      <c r="E5" s="21"/>
      <c r="F5" s="21"/>
      <c r="G5" s="21"/>
      <c r="H5" s="21"/>
    </row>
    <row r="6" spans="1:8" x14ac:dyDescent="0.2">
      <c r="A6" s="5"/>
      <c r="B6" s="18" t="s">
        <v>0</v>
      </c>
      <c r="C6" s="53">
        <f>+COG!C5+COG!C13+COG!C23+COG!C33</f>
        <v>38847822</v>
      </c>
      <c r="D6" s="53">
        <f>+COG!D5+COG!D13+COG!D23+COG!D33</f>
        <v>0</v>
      </c>
      <c r="E6" s="53">
        <f>+COG!E5+COG!E13+COG!E23+COG!E33</f>
        <v>38847822</v>
      </c>
      <c r="F6" s="53">
        <f>+COG!F5+COG!F13+COG!F23+COG!F33</f>
        <v>1169437.46</v>
      </c>
      <c r="G6" s="53">
        <f>+COG!G5+COG!G13+COG!G23+COG!G33</f>
        <v>1078836.07</v>
      </c>
      <c r="H6" s="53">
        <f>+COG!H5+COG!H13+COG!H23+COG!H33</f>
        <v>37678384.539999999</v>
      </c>
    </row>
    <row r="7" spans="1:8" x14ac:dyDescent="0.2">
      <c r="A7" s="5"/>
      <c r="B7" s="18"/>
      <c r="C7" s="22"/>
      <c r="D7" s="22"/>
      <c r="E7" s="22"/>
      <c r="F7" s="22"/>
      <c r="G7" s="22"/>
      <c r="H7" s="22"/>
    </row>
    <row r="8" spans="1:8" x14ac:dyDescent="0.2">
      <c r="A8" s="5"/>
      <c r="B8" s="18" t="s">
        <v>1</v>
      </c>
      <c r="C8" s="53">
        <f>+COG!C43+COG!C53</f>
        <v>41245000</v>
      </c>
      <c r="D8" s="53">
        <f>+COG!D43+COG!D53</f>
        <v>0</v>
      </c>
      <c r="E8" s="53">
        <f>+COG!E43+COG!E53</f>
        <v>41245000</v>
      </c>
      <c r="F8" s="53">
        <f>+COG!F43+COG!F53</f>
        <v>0</v>
      </c>
      <c r="G8" s="53">
        <f>+COG!G43+COG!G53</f>
        <v>0</v>
      </c>
      <c r="H8" s="53">
        <f>+COG!H43+COG!H53</f>
        <v>41245000</v>
      </c>
    </row>
    <row r="9" spans="1:8" x14ac:dyDescent="0.2">
      <c r="A9" s="5"/>
      <c r="B9" s="18"/>
      <c r="C9" s="22"/>
      <c r="D9" s="22"/>
      <c r="E9" s="22"/>
      <c r="F9" s="22"/>
      <c r="G9" s="22"/>
      <c r="H9" s="22"/>
    </row>
    <row r="10" spans="1:8" x14ac:dyDescent="0.2">
      <c r="A10" s="5"/>
      <c r="B10" s="18" t="s">
        <v>2</v>
      </c>
      <c r="C10" s="53">
        <f>+COG!C69</f>
        <v>527000</v>
      </c>
      <c r="D10" s="53">
        <f>+COG!D69</f>
        <v>0</v>
      </c>
      <c r="E10" s="53">
        <f>+COG!E69</f>
        <v>527000</v>
      </c>
      <c r="F10" s="53">
        <f>+COG!F69</f>
        <v>0</v>
      </c>
      <c r="G10" s="53">
        <f>+COG!G69</f>
        <v>0</v>
      </c>
      <c r="H10" s="53">
        <f>+COG!H69</f>
        <v>527000</v>
      </c>
    </row>
    <row r="11" spans="1:8" x14ac:dyDescent="0.2">
      <c r="A11" s="5"/>
      <c r="B11" s="18"/>
      <c r="C11" s="22"/>
      <c r="D11" s="22"/>
      <c r="E11" s="22"/>
      <c r="F11" s="22"/>
      <c r="G11" s="22"/>
      <c r="H11" s="22"/>
    </row>
    <row r="12" spans="1:8" x14ac:dyDescent="0.2">
      <c r="A12" s="5"/>
      <c r="B12" s="18" t="s">
        <v>41</v>
      </c>
      <c r="C12" s="53">
        <v>0</v>
      </c>
      <c r="D12" s="53">
        <v>0</v>
      </c>
      <c r="E12" s="53">
        <v>0</v>
      </c>
      <c r="F12" s="53">
        <v>0</v>
      </c>
      <c r="G12" s="53">
        <v>0</v>
      </c>
      <c r="H12" s="53">
        <v>0</v>
      </c>
    </row>
    <row r="13" spans="1:8" x14ac:dyDescent="0.2">
      <c r="A13" s="5"/>
      <c r="B13" s="18"/>
      <c r="C13" s="22"/>
      <c r="D13" s="22"/>
      <c r="E13" s="22"/>
      <c r="F13" s="22"/>
      <c r="G13" s="22"/>
      <c r="H13" s="22"/>
    </row>
    <row r="14" spans="1:8" x14ac:dyDescent="0.2">
      <c r="A14" s="5"/>
      <c r="B14" s="18" t="s">
        <v>38</v>
      </c>
      <c r="C14" s="53">
        <v>0</v>
      </c>
      <c r="D14" s="53">
        <v>0</v>
      </c>
      <c r="E14" s="53">
        <v>0</v>
      </c>
      <c r="F14" s="53">
        <v>0</v>
      </c>
      <c r="G14" s="53">
        <v>0</v>
      </c>
      <c r="H14" s="53">
        <v>0</v>
      </c>
    </row>
    <row r="15" spans="1:8" x14ac:dyDescent="0.2">
      <c r="A15" s="6"/>
      <c r="B15" s="19"/>
      <c r="C15" s="23"/>
      <c r="D15" s="23"/>
      <c r="E15" s="23"/>
      <c r="F15" s="23"/>
      <c r="G15" s="23"/>
      <c r="H15" s="23"/>
    </row>
    <row r="16" spans="1:8" x14ac:dyDescent="0.2">
      <c r="A16" s="20"/>
      <c r="B16" s="13" t="s">
        <v>58</v>
      </c>
      <c r="C16" s="17">
        <f>+C6+C8+C10+C12+C14</f>
        <v>80619822</v>
      </c>
      <c r="D16" s="17">
        <f t="shared" ref="D16:H16" si="0">+D6+D8+D10+D12+D14</f>
        <v>0</v>
      </c>
      <c r="E16" s="17">
        <f t="shared" si="0"/>
        <v>80619822</v>
      </c>
      <c r="F16" s="17">
        <f t="shared" si="0"/>
        <v>1169437.46</v>
      </c>
      <c r="G16" s="17">
        <f t="shared" si="0"/>
        <v>1078836.07</v>
      </c>
      <c r="H16" s="17">
        <f t="shared" si="0"/>
        <v>79450384.539999992</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election activeCell="B2" sqref="B2"/>
    </sheetView>
  </sheetViews>
  <sheetFormatPr baseColWidth="10" defaultRowHeight="11.25" x14ac:dyDescent="0.2"/>
  <cols>
    <col min="1" max="1" width="2.83203125" style="1" customWidth="1"/>
    <col min="2" max="2" width="60.83203125" style="1" customWidth="1"/>
    <col min="3" max="8" width="18.33203125" style="1" customWidth="1"/>
    <col min="9" max="16384" width="12" style="1"/>
  </cols>
  <sheetData>
    <row r="1" spans="1:8" ht="45" customHeight="1" x14ac:dyDescent="0.2">
      <c r="A1" s="55" t="s">
        <v>140</v>
      </c>
      <c r="B1" s="56"/>
      <c r="C1" s="56"/>
      <c r="D1" s="56"/>
      <c r="E1" s="56"/>
      <c r="F1" s="56"/>
      <c r="G1" s="56"/>
      <c r="H1" s="57"/>
    </row>
    <row r="2" spans="1:8" x14ac:dyDescent="0.2">
      <c r="B2" s="29"/>
      <c r="C2" s="29"/>
      <c r="D2" s="29"/>
      <c r="E2" s="29"/>
      <c r="F2" s="29"/>
      <c r="G2" s="29"/>
      <c r="H2" s="29"/>
    </row>
    <row r="3" spans="1:8" x14ac:dyDescent="0.2">
      <c r="A3" s="60" t="s">
        <v>59</v>
      </c>
      <c r="B3" s="61"/>
      <c r="C3" s="55" t="s">
        <v>65</v>
      </c>
      <c r="D3" s="56"/>
      <c r="E3" s="56"/>
      <c r="F3" s="56"/>
      <c r="G3" s="57"/>
      <c r="H3" s="58" t="s">
        <v>64</v>
      </c>
    </row>
    <row r="4" spans="1:8" ht="24.95" customHeight="1" x14ac:dyDescent="0.2">
      <c r="A4" s="62"/>
      <c r="B4" s="63"/>
      <c r="C4" s="9" t="s">
        <v>60</v>
      </c>
      <c r="D4" s="9" t="s">
        <v>130</v>
      </c>
      <c r="E4" s="9" t="s">
        <v>61</v>
      </c>
      <c r="F4" s="9" t="s">
        <v>62</v>
      </c>
      <c r="G4" s="9" t="s">
        <v>63</v>
      </c>
      <c r="H4" s="59"/>
    </row>
    <row r="5" spans="1:8" x14ac:dyDescent="0.2">
      <c r="A5" s="64"/>
      <c r="B5" s="65"/>
      <c r="C5" s="10">
        <v>1</v>
      </c>
      <c r="D5" s="10">
        <v>2</v>
      </c>
      <c r="E5" s="10" t="s">
        <v>131</v>
      </c>
      <c r="F5" s="10">
        <v>4</v>
      </c>
      <c r="G5" s="10">
        <v>5</v>
      </c>
      <c r="H5" s="10" t="s">
        <v>132</v>
      </c>
    </row>
    <row r="6" spans="1:8" x14ac:dyDescent="0.2">
      <c r="A6" s="30"/>
      <c r="B6" s="26"/>
      <c r="C6" s="38"/>
      <c r="D6" s="38"/>
      <c r="E6" s="38"/>
      <c r="F6" s="38"/>
      <c r="G6" s="38"/>
      <c r="H6" s="38"/>
    </row>
    <row r="7" spans="1:8" x14ac:dyDescent="0.2">
      <c r="A7" s="4" t="s">
        <v>137</v>
      </c>
      <c r="B7" s="24"/>
      <c r="C7" s="15">
        <v>73218139</v>
      </c>
      <c r="D7" s="15">
        <v>0</v>
      </c>
      <c r="E7" s="15">
        <f>+C7+D7</f>
        <v>73218139</v>
      </c>
      <c r="F7" s="15">
        <v>738586.23</v>
      </c>
      <c r="G7" s="15">
        <v>651184.84</v>
      </c>
      <c r="H7" s="15">
        <f>+E7-F7</f>
        <v>72479552.769999996</v>
      </c>
    </row>
    <row r="8" spans="1:8" x14ac:dyDescent="0.2">
      <c r="A8" s="4" t="s">
        <v>138</v>
      </c>
      <c r="B8" s="24"/>
      <c r="C8" s="15">
        <v>3883929</v>
      </c>
      <c r="D8" s="15">
        <v>0</v>
      </c>
      <c r="E8" s="15">
        <f t="shared" ref="E8:E9" si="0">+C8+D8</f>
        <v>3883929</v>
      </c>
      <c r="F8" s="15">
        <v>96795</v>
      </c>
      <c r="G8" s="15">
        <v>96795</v>
      </c>
      <c r="H8" s="15">
        <f t="shared" ref="H8:H9" si="1">+E8-F8</f>
        <v>3787134</v>
      </c>
    </row>
    <row r="9" spans="1:8" x14ac:dyDescent="0.2">
      <c r="A9" s="4" t="s">
        <v>139</v>
      </c>
      <c r="B9" s="24"/>
      <c r="C9" s="15">
        <v>3517754</v>
      </c>
      <c r="D9" s="15">
        <v>0</v>
      </c>
      <c r="E9" s="15">
        <f t="shared" si="0"/>
        <v>3517754</v>
      </c>
      <c r="F9" s="15">
        <v>334056.23</v>
      </c>
      <c r="G9" s="15">
        <v>330856.23</v>
      </c>
      <c r="H9" s="15">
        <f t="shared" si="1"/>
        <v>3183697.77</v>
      </c>
    </row>
    <row r="10" spans="1:8" x14ac:dyDescent="0.2">
      <c r="A10" s="4" t="s">
        <v>53</v>
      </c>
      <c r="B10" s="24"/>
      <c r="C10" s="15"/>
      <c r="D10" s="15"/>
      <c r="E10" s="15"/>
      <c r="F10" s="15"/>
      <c r="G10" s="15"/>
      <c r="H10" s="15"/>
    </row>
    <row r="11" spans="1:8" x14ac:dyDescent="0.2">
      <c r="A11" s="4" t="s">
        <v>54</v>
      </c>
      <c r="B11" s="24"/>
      <c r="C11" s="15"/>
      <c r="D11" s="15"/>
      <c r="E11" s="15"/>
      <c r="F11" s="15"/>
      <c r="G11" s="15"/>
      <c r="H11" s="15"/>
    </row>
    <row r="12" spans="1:8" x14ac:dyDescent="0.2">
      <c r="A12" s="4" t="s">
        <v>55</v>
      </c>
      <c r="B12" s="24"/>
      <c r="C12" s="15"/>
      <c r="D12" s="15"/>
      <c r="E12" s="15"/>
      <c r="F12" s="15"/>
      <c r="G12" s="15"/>
      <c r="H12" s="15"/>
    </row>
    <row r="13" spans="1:8" x14ac:dyDescent="0.2">
      <c r="A13" s="4" t="s">
        <v>56</v>
      </c>
      <c r="B13" s="24"/>
      <c r="C13" s="15"/>
      <c r="D13" s="15"/>
      <c r="E13" s="15"/>
      <c r="F13" s="15"/>
      <c r="G13" s="15"/>
      <c r="H13" s="15"/>
    </row>
    <row r="14" spans="1:8" x14ac:dyDescent="0.2">
      <c r="A14" s="4" t="s">
        <v>57</v>
      </c>
      <c r="B14" s="24"/>
      <c r="C14" s="15"/>
      <c r="D14" s="15"/>
      <c r="E14" s="15"/>
      <c r="F14" s="15"/>
      <c r="G14" s="15"/>
      <c r="H14" s="15"/>
    </row>
    <row r="15" spans="1:8" x14ac:dyDescent="0.2">
      <c r="A15" s="4"/>
      <c r="B15" s="27"/>
      <c r="C15" s="16"/>
      <c r="D15" s="16"/>
      <c r="E15" s="16"/>
      <c r="F15" s="16"/>
      <c r="G15" s="16"/>
      <c r="H15" s="16"/>
    </row>
    <row r="16" spans="1:8" x14ac:dyDescent="0.2">
      <c r="A16" s="28"/>
      <c r="B16" s="49" t="s">
        <v>58</v>
      </c>
      <c r="C16" s="25">
        <f>SUM(C7:C15)</f>
        <v>80619822</v>
      </c>
      <c r="D16" s="25">
        <f t="shared" ref="D16:H16" si="2">SUM(D7:D15)</f>
        <v>0</v>
      </c>
      <c r="E16" s="25">
        <f t="shared" si="2"/>
        <v>80619822</v>
      </c>
      <c r="F16" s="25">
        <f t="shared" si="2"/>
        <v>1169437.46</v>
      </c>
      <c r="G16" s="25">
        <f t="shared" si="2"/>
        <v>1078836.0699999998</v>
      </c>
      <c r="H16" s="25">
        <f t="shared" si="2"/>
        <v>79450384.539999992</v>
      </c>
    </row>
    <row r="17" spans="1:8" x14ac:dyDescent="0.2">
      <c r="F17" s="54"/>
      <c r="G17" s="54"/>
    </row>
    <row r="19" spans="1:8" ht="45" customHeight="1" x14ac:dyDescent="0.2">
      <c r="A19" s="55" t="s">
        <v>133</v>
      </c>
      <c r="B19" s="56"/>
      <c r="C19" s="56"/>
      <c r="D19" s="56"/>
      <c r="E19" s="56"/>
      <c r="F19" s="56"/>
      <c r="G19" s="56"/>
      <c r="H19" s="57"/>
    </row>
    <row r="21" spans="1:8" x14ac:dyDescent="0.2">
      <c r="A21" s="60" t="s">
        <v>59</v>
      </c>
      <c r="B21" s="61"/>
      <c r="C21" s="55" t="s">
        <v>65</v>
      </c>
      <c r="D21" s="56"/>
      <c r="E21" s="56"/>
      <c r="F21" s="56"/>
      <c r="G21" s="57"/>
      <c r="H21" s="58" t="s">
        <v>64</v>
      </c>
    </row>
    <row r="22" spans="1:8" ht="22.5" x14ac:dyDescent="0.2">
      <c r="A22" s="62"/>
      <c r="B22" s="63"/>
      <c r="C22" s="9" t="s">
        <v>60</v>
      </c>
      <c r="D22" s="9" t="s">
        <v>130</v>
      </c>
      <c r="E22" s="9" t="s">
        <v>61</v>
      </c>
      <c r="F22" s="9" t="s">
        <v>62</v>
      </c>
      <c r="G22" s="9" t="s">
        <v>63</v>
      </c>
      <c r="H22" s="59"/>
    </row>
    <row r="23" spans="1:8" x14ac:dyDescent="0.2">
      <c r="A23" s="64"/>
      <c r="B23" s="65"/>
      <c r="C23" s="10">
        <v>1</v>
      </c>
      <c r="D23" s="10">
        <v>2</v>
      </c>
      <c r="E23" s="10" t="s">
        <v>131</v>
      </c>
      <c r="F23" s="10">
        <v>4</v>
      </c>
      <c r="G23" s="10">
        <v>5</v>
      </c>
      <c r="H23" s="10" t="s">
        <v>132</v>
      </c>
    </row>
    <row r="24" spans="1:8" x14ac:dyDescent="0.2">
      <c r="A24" s="30"/>
      <c r="B24" s="31"/>
      <c r="C24" s="35"/>
      <c r="D24" s="35"/>
      <c r="E24" s="35"/>
      <c r="F24" s="35"/>
      <c r="G24" s="35"/>
      <c r="H24" s="35"/>
    </row>
    <row r="25" spans="1:8" x14ac:dyDescent="0.2">
      <c r="A25" s="4" t="s">
        <v>8</v>
      </c>
      <c r="B25" s="2"/>
      <c r="C25" s="36"/>
      <c r="D25" s="36"/>
      <c r="E25" s="36"/>
      <c r="F25" s="36"/>
      <c r="G25" s="36"/>
      <c r="H25" s="36"/>
    </row>
    <row r="26" spans="1:8" x14ac:dyDescent="0.2">
      <c r="A26" s="4" t="s">
        <v>9</v>
      </c>
      <c r="B26" s="2"/>
      <c r="C26" s="36"/>
      <c r="D26" s="36"/>
      <c r="E26" s="36"/>
      <c r="F26" s="36"/>
      <c r="G26" s="36"/>
      <c r="H26" s="36"/>
    </row>
    <row r="27" spans="1:8" x14ac:dyDescent="0.2">
      <c r="A27" s="4" t="s">
        <v>10</v>
      </c>
      <c r="B27" s="2"/>
      <c r="C27" s="36"/>
      <c r="D27" s="36"/>
      <c r="E27" s="36"/>
      <c r="F27" s="36"/>
      <c r="G27" s="36"/>
      <c r="H27" s="36"/>
    </row>
    <row r="28" spans="1:8" x14ac:dyDescent="0.2">
      <c r="A28" s="4" t="s">
        <v>11</v>
      </c>
      <c r="B28" s="2"/>
      <c r="C28" s="36"/>
      <c r="D28" s="36"/>
      <c r="E28" s="36"/>
      <c r="F28" s="36"/>
      <c r="G28" s="36"/>
      <c r="H28" s="36"/>
    </row>
    <row r="29" spans="1:8" x14ac:dyDescent="0.2">
      <c r="A29" s="4"/>
      <c r="B29" s="2"/>
      <c r="C29" s="37"/>
      <c r="D29" s="37"/>
      <c r="E29" s="37"/>
      <c r="F29" s="37"/>
      <c r="G29" s="37"/>
      <c r="H29" s="37"/>
    </row>
    <row r="30" spans="1:8" x14ac:dyDescent="0.2">
      <c r="A30" s="28"/>
      <c r="B30" s="49" t="s">
        <v>58</v>
      </c>
      <c r="C30" s="25"/>
      <c r="D30" s="25"/>
      <c r="E30" s="25"/>
      <c r="F30" s="25"/>
      <c r="G30" s="25"/>
      <c r="H30" s="25"/>
    </row>
    <row r="33" spans="1:8" ht="45" customHeight="1" x14ac:dyDescent="0.2">
      <c r="A33" s="55" t="s">
        <v>134</v>
      </c>
      <c r="B33" s="56"/>
      <c r="C33" s="56"/>
      <c r="D33" s="56"/>
      <c r="E33" s="56"/>
      <c r="F33" s="56"/>
      <c r="G33" s="56"/>
      <c r="H33" s="57"/>
    </row>
    <row r="34" spans="1:8" x14ac:dyDescent="0.2">
      <c r="A34" s="60" t="s">
        <v>59</v>
      </c>
      <c r="B34" s="61"/>
      <c r="C34" s="55" t="s">
        <v>65</v>
      </c>
      <c r="D34" s="56"/>
      <c r="E34" s="56"/>
      <c r="F34" s="56"/>
      <c r="G34" s="57"/>
      <c r="H34" s="58" t="s">
        <v>64</v>
      </c>
    </row>
    <row r="35" spans="1:8" ht="22.5" x14ac:dyDescent="0.2">
      <c r="A35" s="62"/>
      <c r="B35" s="63"/>
      <c r="C35" s="9" t="s">
        <v>60</v>
      </c>
      <c r="D35" s="9" t="s">
        <v>130</v>
      </c>
      <c r="E35" s="9" t="s">
        <v>61</v>
      </c>
      <c r="F35" s="9" t="s">
        <v>62</v>
      </c>
      <c r="G35" s="9" t="s">
        <v>63</v>
      </c>
      <c r="H35" s="59"/>
    </row>
    <row r="36" spans="1:8" x14ac:dyDescent="0.2">
      <c r="A36" s="64"/>
      <c r="B36" s="65"/>
      <c r="C36" s="10">
        <v>1</v>
      </c>
      <c r="D36" s="10">
        <v>2</v>
      </c>
      <c r="E36" s="10" t="s">
        <v>131</v>
      </c>
      <c r="F36" s="10">
        <v>4</v>
      </c>
      <c r="G36" s="10">
        <v>5</v>
      </c>
      <c r="H36" s="10" t="s">
        <v>132</v>
      </c>
    </row>
    <row r="37" spans="1:8" x14ac:dyDescent="0.2">
      <c r="A37" s="30"/>
      <c r="B37" s="31"/>
      <c r="C37" s="35"/>
      <c r="D37" s="35"/>
      <c r="E37" s="35"/>
      <c r="F37" s="35"/>
      <c r="G37" s="35"/>
      <c r="H37" s="35"/>
    </row>
    <row r="38" spans="1:8" ht="22.5" x14ac:dyDescent="0.2">
      <c r="A38" s="4"/>
      <c r="B38" s="33" t="s">
        <v>13</v>
      </c>
      <c r="C38" s="36"/>
      <c r="D38" s="36"/>
      <c r="E38" s="36"/>
      <c r="F38" s="36"/>
      <c r="G38" s="36"/>
      <c r="H38" s="36"/>
    </row>
    <row r="39" spans="1:8" x14ac:dyDescent="0.2">
      <c r="A39" s="4"/>
      <c r="B39" s="33"/>
      <c r="C39" s="36"/>
      <c r="D39" s="36"/>
      <c r="E39" s="36"/>
      <c r="F39" s="36"/>
      <c r="G39" s="36"/>
      <c r="H39" s="36"/>
    </row>
    <row r="40" spans="1:8" x14ac:dyDescent="0.2">
      <c r="A40" s="4"/>
      <c r="B40" s="33" t="s">
        <v>12</v>
      </c>
      <c r="C40" s="36"/>
      <c r="D40" s="36"/>
      <c r="E40" s="36"/>
      <c r="F40" s="36"/>
      <c r="G40" s="36"/>
      <c r="H40" s="36"/>
    </row>
    <row r="41" spans="1:8" x14ac:dyDescent="0.2">
      <c r="A41" s="4"/>
      <c r="B41" s="33"/>
      <c r="C41" s="36"/>
      <c r="D41" s="36"/>
      <c r="E41" s="36"/>
      <c r="F41" s="36"/>
      <c r="G41" s="36"/>
      <c r="H41" s="36"/>
    </row>
    <row r="42" spans="1:8" ht="22.5" x14ac:dyDescent="0.2">
      <c r="A42" s="4"/>
      <c r="B42" s="33" t="s">
        <v>14</v>
      </c>
      <c r="C42" s="36"/>
      <c r="D42" s="36"/>
      <c r="E42" s="36"/>
      <c r="F42" s="36"/>
      <c r="G42" s="36"/>
      <c r="H42" s="36"/>
    </row>
    <row r="43" spans="1:8" x14ac:dyDescent="0.2">
      <c r="A43" s="4"/>
      <c r="B43" s="33"/>
      <c r="C43" s="36"/>
      <c r="D43" s="36"/>
      <c r="E43" s="36"/>
      <c r="F43" s="36"/>
      <c r="G43" s="36"/>
      <c r="H43" s="36"/>
    </row>
    <row r="44" spans="1:8" ht="22.5" x14ac:dyDescent="0.2">
      <c r="A44" s="4"/>
      <c r="B44" s="33" t="s">
        <v>26</v>
      </c>
      <c r="C44" s="36"/>
      <c r="D44" s="36"/>
      <c r="E44" s="36"/>
      <c r="F44" s="36"/>
      <c r="G44" s="36"/>
      <c r="H44" s="36"/>
    </row>
    <row r="45" spans="1:8" x14ac:dyDescent="0.2">
      <c r="A45" s="4"/>
      <c r="B45" s="33"/>
      <c r="C45" s="36"/>
      <c r="D45" s="36"/>
      <c r="E45" s="36"/>
      <c r="F45" s="36"/>
      <c r="G45" s="36"/>
      <c r="H45" s="36"/>
    </row>
    <row r="46" spans="1:8" ht="22.5" x14ac:dyDescent="0.2">
      <c r="A46" s="4"/>
      <c r="B46" s="33" t="s">
        <v>27</v>
      </c>
      <c r="C46" s="36"/>
      <c r="D46" s="36"/>
      <c r="E46" s="36"/>
      <c r="F46" s="36"/>
      <c r="G46" s="36"/>
      <c r="H46" s="36"/>
    </row>
    <row r="47" spans="1:8" x14ac:dyDescent="0.2">
      <c r="A47" s="4"/>
      <c r="B47" s="33"/>
      <c r="C47" s="36"/>
      <c r="D47" s="36"/>
      <c r="E47" s="36"/>
      <c r="F47" s="36"/>
      <c r="G47" s="36"/>
      <c r="H47" s="36"/>
    </row>
    <row r="48" spans="1:8" ht="22.5" x14ac:dyDescent="0.2">
      <c r="A48" s="4"/>
      <c r="B48" s="33" t="s">
        <v>34</v>
      </c>
      <c r="C48" s="36"/>
      <c r="D48" s="36"/>
      <c r="E48" s="36"/>
      <c r="F48" s="36"/>
      <c r="G48" s="36"/>
      <c r="H48" s="36"/>
    </row>
    <row r="49" spans="1:8" x14ac:dyDescent="0.2">
      <c r="A49" s="4"/>
      <c r="B49" s="33"/>
      <c r="C49" s="36"/>
      <c r="D49" s="36"/>
      <c r="E49" s="36"/>
      <c r="F49" s="36"/>
      <c r="G49" s="36"/>
      <c r="H49" s="36"/>
    </row>
    <row r="50" spans="1:8" x14ac:dyDescent="0.2">
      <c r="A50" s="4"/>
      <c r="B50" s="33" t="s">
        <v>15</v>
      </c>
      <c r="C50" s="36"/>
      <c r="D50" s="36"/>
      <c r="E50" s="36"/>
      <c r="F50" s="36"/>
      <c r="G50" s="36"/>
      <c r="H50" s="36"/>
    </row>
    <row r="51" spans="1:8" x14ac:dyDescent="0.2">
      <c r="A51" s="32"/>
      <c r="B51" s="34"/>
      <c r="C51" s="37"/>
      <c r="D51" s="37"/>
      <c r="E51" s="37"/>
      <c r="F51" s="37"/>
      <c r="G51" s="37"/>
      <c r="H51" s="37"/>
    </row>
    <row r="52" spans="1:8" x14ac:dyDescent="0.2">
      <c r="A52" s="28"/>
      <c r="B52" s="49" t="s">
        <v>58</v>
      </c>
      <c r="C52" s="25"/>
      <c r="D52" s="25"/>
      <c r="E52" s="25"/>
      <c r="F52" s="25"/>
      <c r="G52" s="25"/>
      <c r="H52" s="25"/>
    </row>
  </sheetData>
  <sheetProtection formatCells="0" formatColumns="0" formatRows="0" insertRows="0" deleteRows="0" autoFilter="0"/>
  <mergeCells count="12">
    <mergeCell ref="A1:H1"/>
    <mergeCell ref="A3:B5"/>
    <mergeCell ref="A19:H19"/>
    <mergeCell ref="A21:B23"/>
    <mergeCell ref="C3:G3"/>
    <mergeCell ref="H3:H4"/>
    <mergeCell ref="A33:H33"/>
    <mergeCell ref="A34:B36"/>
    <mergeCell ref="C34:G34"/>
    <mergeCell ref="H34:H35"/>
    <mergeCell ref="C21:G21"/>
    <mergeCell ref="H21:H22"/>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election activeCell="D16" sqref="D16"/>
    </sheetView>
  </sheetViews>
  <sheetFormatPr baseColWidth="10" defaultRowHeight="11.25" x14ac:dyDescent="0.2"/>
  <cols>
    <col min="1" max="1" width="4.83203125" style="3" customWidth="1"/>
    <col min="2" max="2" width="65.83203125" style="3" customWidth="1"/>
    <col min="3" max="8" width="18.33203125" style="3" customWidth="1"/>
    <col min="9" max="16384" width="12" style="3"/>
  </cols>
  <sheetData>
    <row r="1" spans="1:8" ht="50.1" customHeight="1" x14ac:dyDescent="0.2">
      <c r="A1" s="55" t="s">
        <v>141</v>
      </c>
      <c r="B1" s="56"/>
      <c r="C1" s="56"/>
      <c r="D1" s="56"/>
      <c r="E1" s="56"/>
      <c r="F1" s="56"/>
      <c r="G1" s="56"/>
      <c r="H1" s="57"/>
    </row>
    <row r="2" spans="1:8" x14ac:dyDescent="0.2">
      <c r="A2" s="60" t="s">
        <v>59</v>
      </c>
      <c r="B2" s="61"/>
      <c r="C2" s="55" t="s">
        <v>65</v>
      </c>
      <c r="D2" s="56"/>
      <c r="E2" s="56"/>
      <c r="F2" s="56"/>
      <c r="G2" s="57"/>
      <c r="H2" s="58" t="s">
        <v>64</v>
      </c>
    </row>
    <row r="3" spans="1:8" ht="24.95" customHeight="1" x14ac:dyDescent="0.2">
      <c r="A3" s="62"/>
      <c r="B3" s="63"/>
      <c r="C3" s="9" t="s">
        <v>60</v>
      </c>
      <c r="D3" s="9" t="s">
        <v>130</v>
      </c>
      <c r="E3" s="9" t="s">
        <v>61</v>
      </c>
      <c r="F3" s="9" t="s">
        <v>62</v>
      </c>
      <c r="G3" s="9" t="s">
        <v>63</v>
      </c>
      <c r="H3" s="59"/>
    </row>
    <row r="4" spans="1:8" x14ac:dyDescent="0.2">
      <c r="A4" s="64"/>
      <c r="B4" s="65"/>
      <c r="C4" s="10">
        <v>1</v>
      </c>
      <c r="D4" s="10">
        <v>2</v>
      </c>
      <c r="E4" s="10" t="s">
        <v>131</v>
      </c>
      <c r="F4" s="10">
        <v>4</v>
      </c>
      <c r="G4" s="10">
        <v>5</v>
      </c>
      <c r="H4" s="10" t="s">
        <v>132</v>
      </c>
    </row>
    <row r="5" spans="1:8" x14ac:dyDescent="0.2">
      <c r="A5" s="46"/>
      <c r="B5" s="47"/>
      <c r="C5" s="14"/>
      <c r="D5" s="14"/>
      <c r="E5" s="14"/>
      <c r="F5" s="14"/>
      <c r="G5" s="14"/>
      <c r="H5" s="14"/>
    </row>
    <row r="6" spans="1:8" x14ac:dyDescent="0.2">
      <c r="A6" s="43" t="s">
        <v>16</v>
      </c>
      <c r="B6" s="41"/>
      <c r="C6" s="52">
        <f>SUM(C7:C14)</f>
        <v>0</v>
      </c>
      <c r="D6" s="52">
        <f t="shared" ref="D6:H6" si="0">SUM(D7:D14)</f>
        <v>0</v>
      </c>
      <c r="E6" s="52">
        <f t="shared" si="0"/>
        <v>0</v>
      </c>
      <c r="F6" s="52">
        <f t="shared" si="0"/>
        <v>0</v>
      </c>
      <c r="G6" s="52">
        <f t="shared" si="0"/>
        <v>0</v>
      </c>
      <c r="H6" s="52">
        <f t="shared" si="0"/>
        <v>0</v>
      </c>
    </row>
    <row r="7" spans="1:8" x14ac:dyDescent="0.2">
      <c r="A7" s="40"/>
      <c r="B7" s="44" t="s">
        <v>42</v>
      </c>
      <c r="C7" s="15">
        <v>0</v>
      </c>
      <c r="D7" s="15">
        <v>0</v>
      </c>
      <c r="E7" s="15">
        <v>0</v>
      </c>
      <c r="F7" s="15">
        <v>0</v>
      </c>
      <c r="G7" s="15">
        <v>0</v>
      </c>
      <c r="H7" s="15">
        <v>0</v>
      </c>
    </row>
    <row r="8" spans="1:8" x14ac:dyDescent="0.2">
      <c r="A8" s="40"/>
      <c r="B8" s="44" t="s">
        <v>17</v>
      </c>
      <c r="C8" s="15">
        <v>0</v>
      </c>
      <c r="D8" s="15">
        <v>0</v>
      </c>
      <c r="E8" s="15">
        <v>0</v>
      </c>
      <c r="F8" s="15">
        <v>0</v>
      </c>
      <c r="G8" s="15">
        <v>0</v>
      </c>
      <c r="H8" s="15">
        <v>0</v>
      </c>
    </row>
    <row r="9" spans="1:8" x14ac:dyDescent="0.2">
      <c r="A9" s="40"/>
      <c r="B9" s="44" t="s">
        <v>43</v>
      </c>
      <c r="C9" s="15">
        <v>0</v>
      </c>
      <c r="D9" s="15">
        <v>0</v>
      </c>
      <c r="E9" s="15">
        <v>0</v>
      </c>
      <c r="F9" s="15">
        <v>0</v>
      </c>
      <c r="G9" s="15">
        <v>0</v>
      </c>
      <c r="H9" s="15">
        <v>0</v>
      </c>
    </row>
    <row r="10" spans="1:8" x14ac:dyDescent="0.2">
      <c r="A10" s="40"/>
      <c r="B10" s="44" t="s">
        <v>3</v>
      </c>
      <c r="C10" s="15">
        <v>0</v>
      </c>
      <c r="D10" s="15">
        <v>0</v>
      </c>
      <c r="E10" s="15">
        <v>0</v>
      </c>
      <c r="F10" s="15">
        <v>0</v>
      </c>
      <c r="G10" s="15">
        <v>0</v>
      </c>
      <c r="H10" s="15">
        <v>0</v>
      </c>
    </row>
    <row r="11" spans="1:8" x14ac:dyDescent="0.2">
      <c r="A11" s="40"/>
      <c r="B11" s="44" t="s">
        <v>23</v>
      </c>
      <c r="C11" s="15">
        <v>0</v>
      </c>
      <c r="D11" s="15">
        <v>0</v>
      </c>
      <c r="E11" s="15">
        <v>0</v>
      </c>
      <c r="F11" s="15">
        <v>0</v>
      </c>
      <c r="G11" s="15">
        <v>0</v>
      </c>
      <c r="H11" s="15">
        <v>0</v>
      </c>
    </row>
    <row r="12" spans="1:8" x14ac:dyDescent="0.2">
      <c r="A12" s="40"/>
      <c r="B12" s="44" t="s">
        <v>18</v>
      </c>
      <c r="C12" s="15">
        <v>0</v>
      </c>
      <c r="D12" s="15">
        <v>0</v>
      </c>
      <c r="E12" s="15">
        <v>0</v>
      </c>
      <c r="F12" s="15">
        <v>0</v>
      </c>
      <c r="G12" s="15">
        <v>0</v>
      </c>
      <c r="H12" s="15">
        <v>0</v>
      </c>
    </row>
    <row r="13" spans="1:8" x14ac:dyDescent="0.2">
      <c r="A13" s="40"/>
      <c r="B13" s="44" t="s">
        <v>44</v>
      </c>
      <c r="C13" s="15">
        <v>0</v>
      </c>
      <c r="D13" s="15">
        <v>0</v>
      </c>
      <c r="E13" s="15">
        <v>0</v>
      </c>
      <c r="F13" s="15">
        <v>0</v>
      </c>
      <c r="G13" s="15">
        <v>0</v>
      </c>
      <c r="H13" s="15">
        <v>0</v>
      </c>
    </row>
    <row r="14" spans="1:8" x14ac:dyDescent="0.2">
      <c r="A14" s="40"/>
      <c r="B14" s="44" t="s">
        <v>19</v>
      </c>
      <c r="C14" s="15">
        <v>0</v>
      </c>
      <c r="D14" s="15">
        <v>0</v>
      </c>
      <c r="E14" s="15">
        <v>0</v>
      </c>
      <c r="F14" s="15">
        <v>0</v>
      </c>
      <c r="G14" s="15">
        <v>0</v>
      </c>
      <c r="H14" s="15">
        <v>0</v>
      </c>
    </row>
    <row r="15" spans="1:8" x14ac:dyDescent="0.2">
      <c r="A15" s="42"/>
      <c r="B15" s="44"/>
      <c r="C15" s="15"/>
      <c r="D15" s="15"/>
      <c r="E15" s="15"/>
      <c r="F15" s="15"/>
      <c r="G15" s="15"/>
      <c r="H15" s="15"/>
    </row>
    <row r="16" spans="1:8" x14ac:dyDescent="0.2">
      <c r="A16" s="43" t="s">
        <v>20</v>
      </c>
      <c r="B16" s="45"/>
      <c r="C16" s="52">
        <f>SUM(C17:C23)</f>
        <v>80619822</v>
      </c>
      <c r="D16" s="52">
        <f t="shared" ref="D16:H16" si="1">SUM(D17:D23)</f>
        <v>0</v>
      </c>
      <c r="E16" s="52">
        <f t="shared" si="1"/>
        <v>80619822</v>
      </c>
      <c r="F16" s="52">
        <f t="shared" si="1"/>
        <v>1169437.46</v>
      </c>
      <c r="G16" s="52">
        <f t="shared" si="1"/>
        <v>1078836.07</v>
      </c>
      <c r="H16" s="52">
        <f t="shared" si="1"/>
        <v>79450384.540000007</v>
      </c>
    </row>
    <row r="17" spans="1:8" x14ac:dyDescent="0.2">
      <c r="A17" s="40"/>
      <c r="B17" s="44" t="s">
        <v>45</v>
      </c>
      <c r="C17" s="15">
        <v>0</v>
      </c>
      <c r="D17" s="15">
        <v>0</v>
      </c>
      <c r="E17" s="15">
        <v>0</v>
      </c>
      <c r="F17" s="15">
        <v>0</v>
      </c>
      <c r="G17" s="15">
        <v>0</v>
      </c>
      <c r="H17" s="15">
        <v>0</v>
      </c>
    </row>
    <row r="18" spans="1:8" x14ac:dyDescent="0.2">
      <c r="A18" s="40"/>
      <c r="B18" s="44" t="s">
        <v>28</v>
      </c>
      <c r="C18" s="15">
        <v>0</v>
      </c>
      <c r="D18" s="15">
        <v>0</v>
      </c>
      <c r="E18" s="15">
        <v>0</v>
      </c>
      <c r="F18" s="15">
        <v>0</v>
      </c>
      <c r="G18" s="15">
        <v>0</v>
      </c>
      <c r="H18" s="15">
        <v>0</v>
      </c>
    </row>
    <row r="19" spans="1:8" x14ac:dyDescent="0.2">
      <c r="A19" s="40"/>
      <c r="B19" s="44" t="s">
        <v>21</v>
      </c>
      <c r="C19" s="15">
        <v>0</v>
      </c>
      <c r="D19" s="15">
        <v>0</v>
      </c>
      <c r="E19" s="15">
        <v>0</v>
      </c>
      <c r="F19" s="15">
        <v>0</v>
      </c>
      <c r="G19" s="15">
        <v>0</v>
      </c>
      <c r="H19" s="15">
        <v>0</v>
      </c>
    </row>
    <row r="20" spans="1:8" x14ac:dyDescent="0.2">
      <c r="A20" s="40"/>
      <c r="B20" s="44" t="s">
        <v>46</v>
      </c>
      <c r="C20" s="15">
        <v>80619822</v>
      </c>
      <c r="D20" s="15"/>
      <c r="E20" s="15">
        <f>+C20+D20</f>
        <v>80619822</v>
      </c>
      <c r="F20" s="15">
        <v>1169437.46</v>
      </c>
      <c r="G20" s="15">
        <v>1078836.07</v>
      </c>
      <c r="H20" s="15">
        <f>+E20-F20</f>
        <v>79450384.540000007</v>
      </c>
    </row>
    <row r="21" spans="1:8" x14ac:dyDescent="0.2">
      <c r="A21" s="40"/>
      <c r="B21" s="44" t="s">
        <v>47</v>
      </c>
      <c r="C21" s="15">
        <v>0</v>
      </c>
      <c r="D21" s="15">
        <v>0</v>
      </c>
      <c r="E21" s="15">
        <v>0</v>
      </c>
      <c r="F21" s="15">
        <v>0</v>
      </c>
      <c r="G21" s="15">
        <v>0</v>
      </c>
      <c r="H21" s="15">
        <v>0</v>
      </c>
    </row>
    <row r="22" spans="1:8" x14ac:dyDescent="0.2">
      <c r="A22" s="40"/>
      <c r="B22" s="44" t="s">
        <v>48</v>
      </c>
      <c r="C22" s="15">
        <v>0</v>
      </c>
      <c r="D22" s="15">
        <v>0</v>
      </c>
      <c r="E22" s="15">
        <v>0</v>
      </c>
      <c r="F22" s="15">
        <v>0</v>
      </c>
      <c r="G22" s="15">
        <v>0</v>
      </c>
      <c r="H22" s="15">
        <v>0</v>
      </c>
    </row>
    <row r="23" spans="1:8" x14ac:dyDescent="0.2">
      <c r="A23" s="40"/>
      <c r="B23" s="44" t="s">
        <v>4</v>
      </c>
      <c r="C23" s="15">
        <v>0</v>
      </c>
      <c r="D23" s="15">
        <v>0</v>
      </c>
      <c r="E23" s="15">
        <v>0</v>
      </c>
      <c r="F23" s="15">
        <v>0</v>
      </c>
      <c r="G23" s="15">
        <v>0</v>
      </c>
      <c r="H23" s="15">
        <v>0</v>
      </c>
    </row>
    <row r="24" spans="1:8" x14ac:dyDescent="0.2">
      <c r="A24" s="42"/>
      <c r="B24" s="44"/>
      <c r="C24" s="15"/>
      <c r="D24" s="15"/>
      <c r="E24" s="15"/>
      <c r="F24" s="15"/>
      <c r="G24" s="15"/>
      <c r="H24" s="15"/>
    </row>
    <row r="25" spans="1:8" x14ac:dyDescent="0.2">
      <c r="A25" s="43" t="s">
        <v>49</v>
      </c>
      <c r="B25" s="45"/>
      <c r="C25" s="52">
        <f>SUM(C26:C34)</f>
        <v>0</v>
      </c>
      <c r="D25" s="52">
        <f t="shared" ref="D25:H25" si="2">SUM(D26:D34)</f>
        <v>0</v>
      </c>
      <c r="E25" s="52">
        <f t="shared" si="2"/>
        <v>0</v>
      </c>
      <c r="F25" s="52">
        <f t="shared" si="2"/>
        <v>0</v>
      </c>
      <c r="G25" s="52">
        <f t="shared" si="2"/>
        <v>0</v>
      </c>
      <c r="H25" s="52">
        <f t="shared" si="2"/>
        <v>0</v>
      </c>
    </row>
    <row r="26" spans="1:8" x14ac:dyDescent="0.2">
      <c r="A26" s="40"/>
      <c r="B26" s="44" t="s">
        <v>29</v>
      </c>
      <c r="C26" s="15">
        <v>0</v>
      </c>
      <c r="D26" s="15">
        <v>0</v>
      </c>
      <c r="E26" s="15">
        <v>0</v>
      </c>
      <c r="F26" s="15">
        <v>0</v>
      </c>
      <c r="G26" s="15">
        <v>0</v>
      </c>
      <c r="H26" s="15">
        <v>0</v>
      </c>
    </row>
    <row r="27" spans="1:8" x14ac:dyDescent="0.2">
      <c r="A27" s="40"/>
      <c r="B27" s="44" t="s">
        <v>24</v>
      </c>
      <c r="C27" s="15">
        <v>0</v>
      </c>
      <c r="D27" s="15">
        <v>0</v>
      </c>
      <c r="E27" s="15">
        <v>0</v>
      </c>
      <c r="F27" s="15">
        <v>0</v>
      </c>
      <c r="G27" s="15">
        <v>0</v>
      </c>
      <c r="H27" s="15">
        <v>0</v>
      </c>
    </row>
    <row r="28" spans="1:8" x14ac:dyDescent="0.2">
      <c r="A28" s="40"/>
      <c r="B28" s="44" t="s">
        <v>30</v>
      </c>
      <c r="C28" s="15">
        <v>0</v>
      </c>
      <c r="D28" s="15">
        <v>0</v>
      </c>
      <c r="E28" s="15">
        <v>0</v>
      </c>
      <c r="F28" s="15">
        <v>0</v>
      </c>
      <c r="G28" s="15">
        <v>0</v>
      </c>
      <c r="H28" s="15">
        <v>0</v>
      </c>
    </row>
    <row r="29" spans="1:8" x14ac:dyDescent="0.2">
      <c r="A29" s="40"/>
      <c r="B29" s="44" t="s">
        <v>50</v>
      </c>
      <c r="C29" s="15">
        <v>0</v>
      </c>
      <c r="D29" s="15">
        <v>0</v>
      </c>
      <c r="E29" s="15">
        <v>0</v>
      </c>
      <c r="F29" s="15">
        <v>0</v>
      </c>
      <c r="G29" s="15">
        <v>0</v>
      </c>
      <c r="H29" s="15">
        <v>0</v>
      </c>
    </row>
    <row r="30" spans="1:8" x14ac:dyDescent="0.2">
      <c r="A30" s="40"/>
      <c r="B30" s="44" t="s">
        <v>22</v>
      </c>
      <c r="C30" s="15">
        <v>0</v>
      </c>
      <c r="D30" s="15">
        <v>0</v>
      </c>
      <c r="E30" s="15">
        <v>0</v>
      </c>
      <c r="F30" s="15">
        <v>0</v>
      </c>
      <c r="G30" s="15">
        <v>0</v>
      </c>
      <c r="H30" s="15">
        <v>0</v>
      </c>
    </row>
    <row r="31" spans="1:8" x14ac:dyDescent="0.2">
      <c r="A31" s="40"/>
      <c r="B31" s="44" t="s">
        <v>5</v>
      </c>
      <c r="C31" s="15">
        <v>0</v>
      </c>
      <c r="D31" s="15">
        <v>0</v>
      </c>
      <c r="E31" s="15">
        <v>0</v>
      </c>
      <c r="F31" s="15">
        <v>0</v>
      </c>
      <c r="G31" s="15">
        <v>0</v>
      </c>
      <c r="H31" s="15">
        <v>0</v>
      </c>
    </row>
    <row r="32" spans="1:8" x14ac:dyDescent="0.2">
      <c r="A32" s="40"/>
      <c r="B32" s="44" t="s">
        <v>6</v>
      </c>
      <c r="C32" s="15">
        <v>0</v>
      </c>
      <c r="D32" s="15">
        <v>0</v>
      </c>
      <c r="E32" s="15">
        <v>0</v>
      </c>
      <c r="F32" s="15">
        <v>0</v>
      </c>
      <c r="G32" s="15">
        <v>0</v>
      </c>
      <c r="H32" s="15">
        <v>0</v>
      </c>
    </row>
    <row r="33" spans="1:8" x14ac:dyDescent="0.2">
      <c r="A33" s="40"/>
      <c r="B33" s="44" t="s">
        <v>51</v>
      </c>
      <c r="C33" s="15">
        <v>0</v>
      </c>
      <c r="D33" s="15">
        <v>0</v>
      </c>
      <c r="E33" s="15">
        <v>0</v>
      </c>
      <c r="F33" s="15">
        <v>0</v>
      </c>
      <c r="G33" s="15">
        <v>0</v>
      </c>
      <c r="H33" s="15">
        <v>0</v>
      </c>
    </row>
    <row r="34" spans="1:8" x14ac:dyDescent="0.2">
      <c r="A34" s="40"/>
      <c r="B34" s="44" t="s">
        <v>31</v>
      </c>
      <c r="C34" s="15">
        <v>0</v>
      </c>
      <c r="D34" s="15">
        <v>0</v>
      </c>
      <c r="E34" s="15">
        <v>0</v>
      </c>
      <c r="F34" s="15">
        <v>0</v>
      </c>
      <c r="G34" s="15">
        <v>0</v>
      </c>
      <c r="H34" s="15">
        <v>0</v>
      </c>
    </row>
    <row r="35" spans="1:8" x14ac:dyDescent="0.2">
      <c r="A35" s="42"/>
      <c r="B35" s="44"/>
      <c r="C35" s="15"/>
      <c r="D35" s="15"/>
      <c r="E35" s="15"/>
      <c r="F35" s="15"/>
      <c r="G35" s="15"/>
      <c r="H35" s="15"/>
    </row>
    <row r="36" spans="1:8" x14ac:dyDescent="0.2">
      <c r="A36" s="43" t="s">
        <v>32</v>
      </c>
      <c r="B36" s="45"/>
      <c r="C36" s="52">
        <f>SUM(C37:C40)</f>
        <v>0</v>
      </c>
      <c r="D36" s="52">
        <f t="shared" ref="D36:H36" si="3">SUM(D37:D40)</f>
        <v>0</v>
      </c>
      <c r="E36" s="52">
        <f t="shared" si="3"/>
        <v>0</v>
      </c>
      <c r="F36" s="52">
        <f t="shared" si="3"/>
        <v>0</v>
      </c>
      <c r="G36" s="52">
        <f t="shared" si="3"/>
        <v>0</v>
      </c>
      <c r="H36" s="52">
        <f t="shared" si="3"/>
        <v>0</v>
      </c>
    </row>
    <row r="37" spans="1:8" x14ac:dyDescent="0.2">
      <c r="A37" s="40"/>
      <c r="B37" s="44" t="s">
        <v>52</v>
      </c>
      <c r="C37" s="15">
        <v>0</v>
      </c>
      <c r="D37" s="15">
        <v>0</v>
      </c>
      <c r="E37" s="15">
        <v>0</v>
      </c>
      <c r="F37" s="15">
        <v>0</v>
      </c>
      <c r="G37" s="15">
        <v>0</v>
      </c>
      <c r="H37" s="15">
        <v>0</v>
      </c>
    </row>
    <row r="38" spans="1:8" ht="22.5" x14ac:dyDescent="0.2">
      <c r="A38" s="40"/>
      <c r="B38" s="44" t="s">
        <v>25</v>
      </c>
      <c r="C38" s="15">
        <v>0</v>
      </c>
      <c r="D38" s="15">
        <v>0</v>
      </c>
      <c r="E38" s="15">
        <v>0</v>
      </c>
      <c r="F38" s="15">
        <v>0</v>
      </c>
      <c r="G38" s="15">
        <v>0</v>
      </c>
      <c r="H38" s="15">
        <v>0</v>
      </c>
    </row>
    <row r="39" spans="1:8" x14ac:dyDescent="0.2">
      <c r="A39" s="40"/>
      <c r="B39" s="44" t="s">
        <v>33</v>
      </c>
      <c r="C39" s="15">
        <v>0</v>
      </c>
      <c r="D39" s="15">
        <v>0</v>
      </c>
      <c r="E39" s="15">
        <v>0</v>
      </c>
      <c r="F39" s="15">
        <v>0</v>
      </c>
      <c r="G39" s="15">
        <v>0</v>
      </c>
      <c r="H39" s="15">
        <v>0</v>
      </c>
    </row>
    <row r="40" spans="1:8" x14ac:dyDescent="0.2">
      <c r="A40" s="40"/>
      <c r="B40" s="44" t="s">
        <v>7</v>
      </c>
      <c r="C40" s="15">
        <v>0</v>
      </c>
      <c r="D40" s="15">
        <v>0</v>
      </c>
      <c r="E40" s="15">
        <v>0</v>
      </c>
      <c r="F40" s="15">
        <v>0</v>
      </c>
      <c r="G40" s="15">
        <v>0</v>
      </c>
      <c r="H40" s="15">
        <v>0</v>
      </c>
    </row>
    <row r="41" spans="1:8" x14ac:dyDescent="0.2">
      <c r="A41" s="42"/>
      <c r="B41" s="44"/>
      <c r="C41" s="15"/>
      <c r="D41" s="15"/>
      <c r="E41" s="15"/>
      <c r="F41" s="15"/>
      <c r="G41" s="15"/>
      <c r="H41" s="15"/>
    </row>
    <row r="42" spans="1:8" x14ac:dyDescent="0.2">
      <c r="A42" s="48"/>
      <c r="B42" s="49" t="s">
        <v>58</v>
      </c>
      <c r="C42" s="25">
        <f>+C6+C16+C25+C36</f>
        <v>80619822</v>
      </c>
      <c r="D42" s="25">
        <f t="shared" ref="D42:H42" si="4">+D6+D16+D25+D36</f>
        <v>0</v>
      </c>
      <c r="E42" s="25">
        <f t="shared" si="4"/>
        <v>80619822</v>
      </c>
      <c r="F42" s="25">
        <f t="shared" si="4"/>
        <v>1169437.46</v>
      </c>
      <c r="G42" s="25">
        <f t="shared" si="4"/>
        <v>1078836.07</v>
      </c>
      <c r="H42" s="25">
        <f t="shared" si="4"/>
        <v>79450384.540000007</v>
      </c>
    </row>
    <row r="43" spans="1:8" x14ac:dyDescent="0.2">
      <c r="A43" s="39"/>
      <c r="B43" s="39"/>
      <c r="C43" s="39"/>
      <c r="D43" s="39"/>
      <c r="E43" s="39"/>
      <c r="F43" s="39"/>
      <c r="G43" s="39"/>
      <c r="H43" s="39"/>
    </row>
    <row r="44" spans="1:8" x14ac:dyDescent="0.2">
      <c r="A44" s="39"/>
      <c r="B44" s="39"/>
      <c r="C44" s="39"/>
      <c r="D44" s="39"/>
      <c r="E44" s="39"/>
      <c r="F44" s="39"/>
      <c r="G44" s="39"/>
      <c r="H44" s="39"/>
    </row>
    <row r="45" spans="1:8" x14ac:dyDescent="0.2">
      <c r="A45" s="39"/>
      <c r="B45" s="39"/>
      <c r="C45" s="39"/>
      <c r="D45" s="39"/>
      <c r="E45" s="39"/>
      <c r="F45" s="39"/>
      <c r="G45" s="39"/>
      <c r="H45" s="39"/>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3.xml><?xml version="1.0" encoding="utf-8"?>
<ds:datastoreItem xmlns:ds="http://schemas.openxmlformats.org/officeDocument/2006/customXml" ds:itemID="{D6CB9791-5AC5-4EBD-B818-7938A6165A5F}">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cp:lastModifiedBy>
  <cp:lastPrinted>2018-04-24T20:03:50Z</cp:lastPrinted>
  <dcterms:created xsi:type="dcterms:W3CDTF">2014-02-10T03:37:14Z</dcterms:created>
  <dcterms:modified xsi:type="dcterms:W3CDTF">2018-04-24T20:03:59Z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