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TERCER TRIMESTRE 2020\SEP 2020\"/>
    </mc:Choice>
  </mc:AlternateContent>
  <bookViews>
    <workbookView xWindow="6555" yWindow="1230" windowWidth="22245" windowHeight="1437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G52" i="4" l="1"/>
  <c r="F52" i="4"/>
  <c r="D52" i="4"/>
  <c r="H50" i="4"/>
  <c r="H46" i="4"/>
  <c r="H42" i="4"/>
  <c r="H38" i="4"/>
  <c r="E50" i="4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12" i="6" s="1"/>
  <c r="H74" i="6"/>
  <c r="H70" i="6"/>
  <c r="H62" i="6"/>
  <c r="H58" i="6"/>
  <c r="H50" i="6"/>
  <c r="H46" i="6"/>
  <c r="H11" i="6"/>
  <c r="H9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E43" i="6" s="1"/>
  <c r="H43" i="6" s="1"/>
  <c r="C33" i="6"/>
  <c r="C23" i="6"/>
  <c r="C13" i="6"/>
  <c r="C5" i="6"/>
  <c r="C42" i="5" l="1"/>
  <c r="E23" i="6"/>
  <c r="H23" i="6" s="1"/>
  <c r="F77" i="6"/>
  <c r="C77" i="6"/>
  <c r="E5" i="6"/>
  <c r="E13" i="6"/>
  <c r="H13" i="6" s="1"/>
  <c r="E33" i="6"/>
  <c r="H33" i="6" s="1"/>
  <c r="E53" i="6"/>
  <c r="H53" i="6" s="1"/>
  <c r="E65" i="6"/>
  <c r="H65" i="6" s="1"/>
  <c r="E16" i="8"/>
  <c r="H6" i="8"/>
  <c r="H16" i="8" s="1"/>
  <c r="H16" i="5"/>
  <c r="H25" i="5"/>
  <c r="E6" i="5"/>
  <c r="H13" i="5"/>
  <c r="H6" i="5" s="1"/>
  <c r="D77" i="6"/>
  <c r="G77" i="6"/>
  <c r="D42" i="5"/>
  <c r="F42" i="5"/>
  <c r="G42" i="5"/>
  <c r="E36" i="5"/>
  <c r="H38" i="5"/>
  <c r="H36" i="5" s="1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<sst xmlns="http://schemas.openxmlformats.org/spreadsheetml/2006/main" count="215" uniqueCount="145">
  <si>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</si>
  <si>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</si>
  <si>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</si>
  <si>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</si>
  <si>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</si>
  <si>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</si>
  <si>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</si>
  <si>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</si>
  <si>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</si>
  <si>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</si>
  <si>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</si>
  <si>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</si>
  <si>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</si>
  <si>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</si>
  <si>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</si>
  <si>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</si>
  <si>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</si>
  <si>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</si>
  <si>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</si>
  <si>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</si>
  <si>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</si>
  <si>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</si>
  <si>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</si>
  <si>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</si>
  <si>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</si>
  <si>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</si>
  <si>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</si>
  <si>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</si>
  <si>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</si>
  <si>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</si>
  <si>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</si>
  <si>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</si>
  <si>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</si>
  <si>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</si>
  <si>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</si>
  <si>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</si>
  <si>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</si>
  <si>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</si>
  <si>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</si>
  <si>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</si>
  <si>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</si>
  <si>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</si>
  <si>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</si>
  <si>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</si>
  <si>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</si>
  <si>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</si>
  <si>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</si>
  <si>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</si>
  <si>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</si>
  <si>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</si>
  <si>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</si>
  <si>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</si>
  <si>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</si>
  <si>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</si>
  <si>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</si>
  <si>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</si>
  <si>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</si>
  <si>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</si>
  <si>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</si>
  <si>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</si>
  <si>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</si>
  <si>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</si>
  <si>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</si>
  <si>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</si>
  <si>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</si>
  <si>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</si>
  <si>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</si>
  <si>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</si>
  <si>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</si>
  <si>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</si>
  <si>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</si>
  <si>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</si>
  <si>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</si>
  <si>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</si>
  <si>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</si>
  <si>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</si>
  <si>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</si>
  <si>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</si>
  <si>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</si>
  <si>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</si>
  <si>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</si>
  <si>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</si>
  <si>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</si>
  <si>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</si>
  <si>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</si>
  <si>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</si>
  <si>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</si>
  <si>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</si>
  <si>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</si>
  <si>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</si>
  <si>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</si>
  <si>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</si>
  <si>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</si>
  <si>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</si>
  <si>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</si>
  <si>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</si>
  <si>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</si>
  <si>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</si>
  <si>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</si>
  <si>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</si>
  <si>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</si>
  <si>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</si>
  <si>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</si>
  <si>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</si>
  <si>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</si>
  <si>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</si>
  <si>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</si>
  <si>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</si>
  <si>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</si>
  <si>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</si>
  <si>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</si>
  <si>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</si>
  <si>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</si>
  <si>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</si>
  <si>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</si>
  <si>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</si>
  <si>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</si>
  <si>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</si>
  <si>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</si>
  <si>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</si>
  <si>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</si>
  <si>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</si>
  <si>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</si>
  <si>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</si>
  <si>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</si>
  <si>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</si>
  <si>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</si>
  <si>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</si>
  <si>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</si>
  <si>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</si>
  <si>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</si>
  <si>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</si>
  <si>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PATRONATO DE LA FERIA REGIONAL  PUERTA DE ORO DEL BAJÍO
ESTADO ANALÍTICO DEL EJERCICIO DEL PRESUPUESTO DE EGRESOS
Clasificación por Objeto del Gasto (Capítulo y Concepto)
Del 1 de Enero al AL 30 DE SEPTIEMBRE DEL 2020</t>
  </si>
  <si>
    <t>PATRONATO DE LA FERIA REGIONAL  PUERTA DE ORO DEL BAJÍO
ESTADO ANALÍTICO DEL EJERCICIO DEL PRESUPUESTO DE EGRESOS
Clasificación Económica (por Tipo de Gasto)
Del 1 de Enero al AL 30 DE SEPTIEMBRE DEL 2020</t>
  </si>
  <si>
    <t>ADMINISTRACIÓN GENERAL</t>
  </si>
  <si>
    <t>VENTAS</t>
  </si>
  <si>
    <t>MATENIMIENTO Y ADECUACIÓN DE INST.</t>
  </si>
  <si>
    <t>PATRONATO DE LA FERIA REGIONAL  PUERTA DE ORO DEL BAJÍO
ESTADO ANALÍTICO DEL EJERCICIO DEL PRESUPUESTO DE EGRESOS
Clasificación Administrativa
Del 1 de Enero al AL 30 DE SEPTIEMBRE DEL 2020</t>
  </si>
  <si>
    <t>Gobierno (Federal/Estatal/Municipal) de PATRONATO DE LA FERIA REGIONAL  PUERTA DE ORO DEL BAJÍO
Estado Analítico del Ejercicio del Presupuesto de Egresos
Clasificación Administrativa
Del 1 de Enero al AL 30 DE SEPTIEMBRE DEL 2020</t>
  </si>
  <si>
    <t>Sector Paraestatal del Gobierno (Federal/Estatal/Municipal) de PATRONATO DE LA FERIA REGIONAL  PUERTA DE ORO DEL BAJÍO
Estado Analítico del Ejercicio del Presupuesto de Egresos
Clasificación Administrativa
Del 1 de Enero al AL 30 DE SEPTIEMBRE DEL 2020</t>
  </si>
  <si>
    <t>PATRONATO DE LA FERIA REGIONAL  PUERTA DE ORO DEL BAJÍO
ESTADO ANALÍTICO DEL EJERCICIO DEL PRESUPUESTO DE EGRESOS
Clasificación Funcional (Finalidad y Función)
Del 1 de Enero al AL 30 DE SEPTIEMBRE DEL 2020</t>
  </si>
  <si>
    <t>“Bajo protesta de decir verdad declaramos que los Estados Financieros y sus notas, son razonablemente correctos y son responsabilidad del emisor”.</t>
  </si>
  <si>
    <t>ATENTAMENTE</t>
  </si>
  <si>
    <t>CP. FERNANDO DOMINGUEZ LOMELIN</t>
  </si>
  <si>
    <t>ENCARGADO DE DESPACHO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</si>
</sst>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7" fillId="0" borderId="0" xfId="8" applyFont="1" applyBorder="1" applyAlignment="1" applyProtection="1">
      <alignment vertical="top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7" fillId="0" borderId="0" xfId="8" applyFont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showGridLines="0" topLeftCell="A63" workbookViewId="0">
      <selection activeCell="B93" sqref="B9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9" t="s">
        <v>132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58</v>
      </c>
      <c r="B2" s="65"/>
      <c r="C2" s="59" t="s">
        <v>64</v>
      </c>
      <c r="D2" s="60"/>
      <c r="E2" s="60"/>
      <c r="F2" s="60"/>
      <c r="G2" s="61"/>
      <c r="H2" s="62" t="s">
        <v>63</v>
      </c>
    </row>
    <row r="3" spans="1:8" ht="24.95" customHeight="1" x14ac:dyDescent="0.2">
      <c r="A3" s="66"/>
      <c r="B3" s="67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8" t="s">
        <v>65</v>
      </c>
      <c r="B5" s="7"/>
      <c r="C5" s="14">
        <f>SUM(C6:C12)</f>
        <v>2088736.0000000002</v>
      </c>
      <c r="D5" s="14">
        <f>SUM(D6:D12)</f>
        <v>-20000</v>
      </c>
      <c r="E5" s="14">
        <f>C5+D5</f>
        <v>2068736.0000000002</v>
      </c>
      <c r="F5" s="14">
        <f>SUM(F6:F12)</f>
        <v>1162172.7999999998</v>
      </c>
      <c r="G5" s="14">
        <f>SUM(G6:G12)</f>
        <v>1162172.7999999998</v>
      </c>
      <c r="H5" s="14">
        <f>E5-F5</f>
        <v>906563.20000000042</v>
      </c>
    </row>
    <row r="6" spans="1:8" x14ac:dyDescent="0.2">
      <c r="A6" s="49">
        <v>1100</v>
      </c>
      <c r="B6" s="11" t="s">
        <v>74</v>
      </c>
      <c r="C6" s="15">
        <v>1037292</v>
      </c>
      <c r="D6" s="15">
        <v>-30000</v>
      </c>
      <c r="E6" s="15">
        <f t="shared" ref="E6:E69" si="0">C6+D6</f>
        <v>1007292</v>
      </c>
      <c r="F6" s="15">
        <v>664100.15</v>
      </c>
      <c r="G6" s="15">
        <v>664100.15</v>
      </c>
      <c r="H6" s="15">
        <f t="shared" ref="H6:H69" si="1">E6-F6</f>
        <v>343191.85</v>
      </c>
    </row>
    <row r="7" spans="1:8" x14ac:dyDescent="0.2">
      <c r="A7" s="49">
        <v>1200</v>
      </c>
      <c r="B7" s="11" t="s">
        <v>75</v>
      </c>
      <c r="C7" s="15">
        <v>318165.55</v>
      </c>
      <c r="D7" s="15">
        <v>30000</v>
      </c>
      <c r="E7" s="15">
        <f t="shared" si="0"/>
        <v>348165.55</v>
      </c>
      <c r="F7" s="15">
        <v>247042.62</v>
      </c>
      <c r="G7" s="15">
        <v>247042.62</v>
      </c>
      <c r="H7" s="15">
        <f t="shared" si="1"/>
        <v>101122.93</v>
      </c>
    </row>
    <row r="8" spans="1:8" x14ac:dyDescent="0.2">
      <c r="A8" s="49">
        <v>1300</v>
      </c>
      <c r="B8" s="11" t="s">
        <v>76</v>
      </c>
      <c r="C8" s="15">
        <v>170865.04</v>
      </c>
      <c r="D8" s="15">
        <v>0</v>
      </c>
      <c r="E8" s="15">
        <f t="shared" si="0"/>
        <v>170865.04</v>
      </c>
      <c r="F8" s="15">
        <v>45051.45</v>
      </c>
      <c r="G8" s="15">
        <v>45051.45</v>
      </c>
      <c r="H8" s="15">
        <f t="shared" si="1"/>
        <v>125813.59000000001</v>
      </c>
    </row>
    <row r="9" spans="1:8" x14ac:dyDescent="0.2">
      <c r="A9" s="49">
        <v>1400</v>
      </c>
      <c r="B9" s="11" t="s">
        <v>35</v>
      </c>
      <c r="C9" s="15">
        <v>241667.57</v>
      </c>
      <c r="D9" s="15">
        <v>0</v>
      </c>
      <c r="E9" s="15">
        <f t="shared" si="0"/>
        <v>241667.57</v>
      </c>
      <c r="F9" s="15">
        <v>152132.70000000001</v>
      </c>
      <c r="G9" s="15">
        <v>152132.70000000001</v>
      </c>
      <c r="H9" s="15">
        <f t="shared" si="1"/>
        <v>89534.87</v>
      </c>
    </row>
    <row r="10" spans="1:8" x14ac:dyDescent="0.2">
      <c r="A10" s="49">
        <v>1500</v>
      </c>
      <c r="B10" s="11" t="s">
        <v>77</v>
      </c>
      <c r="C10" s="15">
        <v>320745.84000000003</v>
      </c>
      <c r="D10" s="15">
        <v>-20000</v>
      </c>
      <c r="E10" s="15">
        <f t="shared" si="0"/>
        <v>300745.84000000003</v>
      </c>
      <c r="F10" s="15">
        <v>53845.88</v>
      </c>
      <c r="G10" s="15">
        <v>53845.88</v>
      </c>
      <c r="H10" s="15">
        <f t="shared" si="1"/>
        <v>246899.96000000002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78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66</v>
      </c>
      <c r="B13" s="7"/>
      <c r="C13" s="15">
        <f>SUM(C14:C22)</f>
        <v>177000</v>
      </c>
      <c r="D13" s="15">
        <f>SUM(D14:D22)</f>
        <v>-66000</v>
      </c>
      <c r="E13" s="15">
        <f t="shared" si="0"/>
        <v>111000</v>
      </c>
      <c r="F13" s="15">
        <f>SUM(F14:F22)</f>
        <v>33629.119999999995</v>
      </c>
      <c r="G13" s="15">
        <f>SUM(G14:G22)</f>
        <v>33629.119999999995</v>
      </c>
      <c r="H13" s="15">
        <f t="shared" si="1"/>
        <v>77370.880000000005</v>
      </c>
    </row>
    <row r="14" spans="1:8" x14ac:dyDescent="0.2">
      <c r="A14" s="49">
        <v>2100</v>
      </c>
      <c r="B14" s="11" t="s">
        <v>79</v>
      </c>
      <c r="C14" s="15">
        <v>66000</v>
      </c>
      <c r="D14" s="15">
        <v>-40000</v>
      </c>
      <c r="E14" s="15">
        <f t="shared" si="0"/>
        <v>26000</v>
      </c>
      <c r="F14" s="15">
        <v>8812.66</v>
      </c>
      <c r="G14" s="15">
        <v>8812.66</v>
      </c>
      <c r="H14" s="15">
        <f t="shared" si="1"/>
        <v>17187.34</v>
      </c>
    </row>
    <row r="15" spans="1:8" x14ac:dyDescent="0.2">
      <c r="A15" s="49">
        <v>2200</v>
      </c>
      <c r="B15" s="11" t="s">
        <v>80</v>
      </c>
      <c r="C15" s="15">
        <v>10000</v>
      </c>
      <c r="D15" s="15">
        <v>0</v>
      </c>
      <c r="E15" s="15">
        <f t="shared" si="0"/>
        <v>10000</v>
      </c>
      <c r="F15" s="15">
        <v>0</v>
      </c>
      <c r="G15" s="15">
        <v>0</v>
      </c>
      <c r="H15" s="15">
        <f t="shared" si="1"/>
        <v>10000</v>
      </c>
    </row>
    <row r="16" spans="1:8" x14ac:dyDescent="0.2">
      <c r="A16" s="49">
        <v>2300</v>
      </c>
      <c r="B16" s="11" t="s">
        <v>81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82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83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84</v>
      </c>
      <c r="C19" s="15">
        <v>70000</v>
      </c>
      <c r="D19" s="15">
        <v>0</v>
      </c>
      <c r="E19" s="15">
        <f t="shared" si="0"/>
        <v>70000</v>
      </c>
      <c r="F19" s="15">
        <v>24816.46</v>
      </c>
      <c r="G19" s="15">
        <v>24816.46</v>
      </c>
      <c r="H19" s="15">
        <f t="shared" si="1"/>
        <v>45183.54</v>
      </c>
    </row>
    <row r="20" spans="1:8" x14ac:dyDescent="0.2">
      <c r="A20" s="49">
        <v>2700</v>
      </c>
      <c r="B20" s="11" t="s">
        <v>85</v>
      </c>
      <c r="C20" s="15">
        <v>16000</v>
      </c>
      <c r="D20" s="15">
        <v>-16000</v>
      </c>
      <c r="E20" s="15">
        <f t="shared" si="0"/>
        <v>0</v>
      </c>
      <c r="F20" s="15">
        <v>0</v>
      </c>
      <c r="G20" s="15">
        <v>0</v>
      </c>
      <c r="H20" s="15">
        <f t="shared" si="1"/>
        <v>0</v>
      </c>
    </row>
    <row r="21" spans="1:8" x14ac:dyDescent="0.2">
      <c r="A21" s="49">
        <v>2800</v>
      </c>
      <c r="B21" s="11" t="s">
        <v>86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87</v>
      </c>
      <c r="C22" s="15">
        <v>15000</v>
      </c>
      <c r="D22" s="15">
        <v>-10000</v>
      </c>
      <c r="E22" s="15">
        <f t="shared" si="0"/>
        <v>5000</v>
      </c>
      <c r="F22" s="15">
        <v>0</v>
      </c>
      <c r="G22" s="15">
        <v>0</v>
      </c>
      <c r="H22" s="15">
        <f t="shared" si="1"/>
        <v>5000</v>
      </c>
    </row>
    <row r="23" spans="1:8" x14ac:dyDescent="0.2">
      <c r="A23" s="48" t="s">
        <v>67</v>
      </c>
      <c r="B23" s="7"/>
      <c r="C23" s="15">
        <f>SUM(C24:C32)</f>
        <v>2584879</v>
      </c>
      <c r="D23" s="15">
        <f>SUM(D24:D32)</f>
        <v>-931980</v>
      </c>
      <c r="E23" s="15">
        <f t="shared" si="0"/>
        <v>1652899</v>
      </c>
      <c r="F23" s="15">
        <f>SUM(F24:F32)</f>
        <v>739053.09</v>
      </c>
      <c r="G23" s="15">
        <f>SUM(G24:G32)</f>
        <v>738504.09</v>
      </c>
      <c r="H23" s="15">
        <f t="shared" si="1"/>
        <v>913845.91</v>
      </c>
    </row>
    <row r="24" spans="1:8" x14ac:dyDescent="0.2">
      <c r="A24" s="49">
        <v>3100</v>
      </c>
      <c r="B24" s="11" t="s">
        <v>88</v>
      </c>
      <c r="C24" s="15">
        <v>306588</v>
      </c>
      <c r="D24" s="15">
        <v>520</v>
      </c>
      <c r="E24" s="15">
        <f t="shared" si="0"/>
        <v>307108</v>
      </c>
      <c r="F24" s="15">
        <v>91352</v>
      </c>
      <c r="G24" s="15">
        <v>90803</v>
      </c>
      <c r="H24" s="15">
        <f t="shared" si="1"/>
        <v>215756</v>
      </c>
    </row>
    <row r="25" spans="1:8" x14ac:dyDescent="0.2">
      <c r="A25" s="49">
        <v>3200</v>
      </c>
      <c r="B25" s="11" t="s">
        <v>89</v>
      </c>
      <c r="C25" s="15">
        <v>19184</v>
      </c>
      <c r="D25" s="15">
        <v>0</v>
      </c>
      <c r="E25" s="15">
        <f t="shared" si="0"/>
        <v>19184</v>
      </c>
      <c r="F25" s="15">
        <v>13050</v>
      </c>
      <c r="G25" s="15">
        <v>13050</v>
      </c>
      <c r="H25" s="15">
        <f t="shared" si="1"/>
        <v>6134</v>
      </c>
    </row>
    <row r="26" spans="1:8" x14ac:dyDescent="0.2">
      <c r="A26" s="49">
        <v>3300</v>
      </c>
      <c r="B26" s="11" t="s">
        <v>90</v>
      </c>
      <c r="C26" s="15">
        <v>375000</v>
      </c>
      <c r="D26" s="15">
        <v>0</v>
      </c>
      <c r="E26" s="15">
        <f t="shared" si="0"/>
        <v>375000</v>
      </c>
      <c r="F26" s="15">
        <v>252229.34</v>
      </c>
      <c r="G26" s="15">
        <v>252229.34</v>
      </c>
      <c r="H26" s="15">
        <f t="shared" si="1"/>
        <v>122770.66</v>
      </c>
    </row>
    <row r="27" spans="1:8" x14ac:dyDescent="0.2">
      <c r="A27" s="49">
        <v>3400</v>
      </c>
      <c r="B27" s="11" t="s">
        <v>91</v>
      </c>
      <c r="C27" s="15">
        <v>62000</v>
      </c>
      <c r="D27" s="15">
        <v>-28000</v>
      </c>
      <c r="E27" s="15">
        <f t="shared" si="0"/>
        <v>34000</v>
      </c>
      <c r="F27" s="15">
        <v>12294.54</v>
      </c>
      <c r="G27" s="15">
        <v>12294.54</v>
      </c>
      <c r="H27" s="15">
        <f t="shared" si="1"/>
        <v>21705.46</v>
      </c>
    </row>
    <row r="28" spans="1:8" x14ac:dyDescent="0.2">
      <c r="A28" s="49">
        <v>3500</v>
      </c>
      <c r="B28" s="11" t="s">
        <v>92</v>
      </c>
      <c r="C28" s="15">
        <v>1677000</v>
      </c>
      <c r="D28" s="15">
        <v>-841500</v>
      </c>
      <c r="E28" s="15">
        <f t="shared" si="0"/>
        <v>835500</v>
      </c>
      <c r="F28" s="15">
        <v>309765.46000000002</v>
      </c>
      <c r="G28" s="15">
        <v>309765.46000000002</v>
      </c>
      <c r="H28" s="15">
        <f t="shared" si="1"/>
        <v>525734.54</v>
      </c>
    </row>
    <row r="29" spans="1:8" x14ac:dyDescent="0.2">
      <c r="A29" s="49">
        <v>3600</v>
      </c>
      <c r="B29" s="11" t="s">
        <v>93</v>
      </c>
      <c r="C29" s="15">
        <v>20000</v>
      </c>
      <c r="D29" s="15">
        <v>0</v>
      </c>
      <c r="E29" s="15">
        <f t="shared" si="0"/>
        <v>20000</v>
      </c>
      <c r="F29" s="15">
        <v>19982.16</v>
      </c>
      <c r="G29" s="15">
        <v>19982.16</v>
      </c>
      <c r="H29" s="15">
        <f t="shared" si="1"/>
        <v>17.840000000000146</v>
      </c>
    </row>
    <row r="30" spans="1:8" x14ac:dyDescent="0.2">
      <c r="A30" s="49">
        <v>3700</v>
      </c>
      <c r="B30" s="11" t="s">
        <v>94</v>
      </c>
      <c r="C30" s="15">
        <v>25000</v>
      </c>
      <c r="D30" s="15">
        <v>-23000</v>
      </c>
      <c r="E30" s="15">
        <f t="shared" si="0"/>
        <v>2000</v>
      </c>
      <c r="F30" s="15">
        <v>96</v>
      </c>
      <c r="G30" s="15">
        <v>96</v>
      </c>
      <c r="H30" s="15">
        <f t="shared" si="1"/>
        <v>1904</v>
      </c>
    </row>
    <row r="31" spans="1:8" x14ac:dyDescent="0.2">
      <c r="A31" s="49">
        <v>3800</v>
      </c>
      <c r="B31" s="11" t="s">
        <v>95</v>
      </c>
      <c r="C31" s="15">
        <v>35000</v>
      </c>
      <c r="D31" s="15">
        <v>-15000</v>
      </c>
      <c r="E31" s="15">
        <f t="shared" si="0"/>
        <v>20000</v>
      </c>
      <c r="F31" s="15">
        <v>15258.59</v>
      </c>
      <c r="G31" s="15">
        <v>15258.59</v>
      </c>
      <c r="H31" s="15">
        <f t="shared" si="1"/>
        <v>4741.41</v>
      </c>
    </row>
    <row r="32" spans="1:8" x14ac:dyDescent="0.2">
      <c r="A32" s="49">
        <v>3900</v>
      </c>
      <c r="B32" s="11" t="s">
        <v>19</v>
      </c>
      <c r="C32" s="15">
        <v>65107</v>
      </c>
      <c r="D32" s="15">
        <v>-25000</v>
      </c>
      <c r="E32" s="15">
        <f t="shared" si="0"/>
        <v>40107</v>
      </c>
      <c r="F32" s="15">
        <v>25025</v>
      </c>
      <c r="G32" s="15">
        <v>25025</v>
      </c>
      <c r="H32" s="15">
        <f t="shared" si="1"/>
        <v>15082</v>
      </c>
    </row>
    <row r="33" spans="1:8" x14ac:dyDescent="0.2">
      <c r="A33" s="48" t="s">
        <v>68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96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97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98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99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100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101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102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69</v>
      </c>
      <c r="B43" s="7"/>
      <c r="C43" s="15">
        <f>SUM(C44:C52)</f>
        <v>50000</v>
      </c>
      <c r="D43" s="15">
        <f>SUM(D44:D52)</f>
        <v>-30000</v>
      </c>
      <c r="E43" s="15">
        <f t="shared" si="0"/>
        <v>20000</v>
      </c>
      <c r="F43" s="15">
        <f>SUM(F44:F52)</f>
        <v>0</v>
      </c>
      <c r="G43" s="15">
        <f>SUM(G44:G52)</f>
        <v>0</v>
      </c>
      <c r="H43" s="15">
        <f t="shared" si="1"/>
        <v>20000</v>
      </c>
    </row>
    <row r="44" spans="1:8" x14ac:dyDescent="0.2">
      <c r="A44" s="49">
        <v>5100</v>
      </c>
      <c r="B44" s="11" t="s">
        <v>103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104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105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106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107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108</v>
      </c>
      <c r="C49" s="15">
        <v>50000</v>
      </c>
      <c r="D49" s="15">
        <v>-30000</v>
      </c>
      <c r="E49" s="15">
        <f t="shared" si="0"/>
        <v>20000</v>
      </c>
      <c r="F49" s="15">
        <v>0</v>
      </c>
      <c r="G49" s="15">
        <v>0</v>
      </c>
      <c r="H49" s="15">
        <f t="shared" si="1"/>
        <v>20000</v>
      </c>
    </row>
    <row r="50" spans="1:8" x14ac:dyDescent="0.2">
      <c r="A50" s="49">
        <v>5700</v>
      </c>
      <c r="B50" s="11" t="s">
        <v>109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110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111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70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112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113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114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71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115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116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117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118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119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120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121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72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73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122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123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124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125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126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127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128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57</v>
      </c>
      <c r="C77" s="17">
        <f t="shared" ref="C77:H77" si="4">SUM(C5+C13+C23+C33+C43+C53+C57+C65+C69)</f>
        <v>4900615</v>
      </c>
      <c r="D77" s="17">
        <f t="shared" si="4"/>
        <v>-1047980</v>
      </c>
      <c r="E77" s="17">
        <f t="shared" si="4"/>
        <v>3852635</v>
      </c>
      <c r="F77" s="17">
        <f t="shared" si="4"/>
        <v>1934855.0099999998</v>
      </c>
      <c r="G77" s="17">
        <f t="shared" si="4"/>
        <v>1934306.0099999998</v>
      </c>
      <c r="H77" s="17">
        <f t="shared" si="4"/>
        <v>1917779.9900000005</v>
      </c>
    </row>
    <row r="78" spans="1:8" x14ac:dyDescent="0.2">
      <c r="A78" s="72" t="s">
        <v>141</v>
      </c>
      <c r="B78" s="72"/>
      <c r="C78" s="72"/>
      <c r="D78" s="72"/>
      <c r="E78" s="72"/>
      <c r="F78" s="72"/>
      <c r="G78" s="72"/>
      <c r="H78" s="37"/>
    </row>
    <row r="79" spans="1:8" x14ac:dyDescent="0.2">
      <c r="A79" s="53"/>
      <c r="B79" s="54"/>
      <c r="C79" s="55"/>
      <c r="D79" s="55"/>
      <c r="E79" s="52"/>
      <c r="F79" s="52"/>
      <c r="G79" s="52"/>
      <c r="H79" s="37"/>
    </row>
    <row r="80" spans="1:8" x14ac:dyDescent="0.2">
      <c r="A80" s="53"/>
      <c r="B80" s="54"/>
      <c r="C80" s="55"/>
      <c r="D80" s="55"/>
      <c r="E80" s="52"/>
      <c r="F80" s="52"/>
      <c r="G80" s="52"/>
      <c r="H80" s="3"/>
    </row>
    <row r="81" spans="1:8" x14ac:dyDescent="0.2">
      <c r="A81" s="53"/>
      <c r="B81" s="54"/>
      <c r="C81" s="55"/>
      <c r="D81" s="55"/>
      <c r="E81" s="52"/>
      <c r="F81" s="52"/>
      <c r="G81" s="52"/>
      <c r="H81" s="3"/>
    </row>
    <row r="82" spans="1:8" x14ac:dyDescent="0.2">
      <c r="A82" s="70" t="s">
        <v>142</v>
      </c>
      <c r="B82" s="70"/>
      <c r="C82" s="70"/>
      <c r="D82" s="70"/>
      <c r="E82" s="70"/>
      <c r="F82" s="70"/>
      <c r="G82" s="70"/>
      <c r="H82" s="70"/>
    </row>
    <row r="83" spans="1:8" x14ac:dyDescent="0.2">
      <c r="A83" s="53"/>
      <c r="B83" s="56"/>
      <c r="C83" s="56"/>
      <c r="D83" s="56"/>
      <c r="E83" s="52"/>
      <c r="F83" s="52"/>
      <c r="G83" s="52"/>
      <c r="H83" s="3"/>
    </row>
    <row r="84" spans="1:8" x14ac:dyDescent="0.2">
      <c r="A84" s="53"/>
      <c r="B84" s="56"/>
      <c r="C84" s="56"/>
      <c r="D84" s="56"/>
      <c r="E84" s="52"/>
      <c r="F84" s="52"/>
      <c r="G84" s="52"/>
      <c r="H84" s="3"/>
    </row>
    <row r="85" spans="1:8" x14ac:dyDescent="0.2">
      <c r="A85" s="53"/>
      <c r="B85" s="57"/>
      <c r="C85" s="58"/>
      <c r="D85" s="58"/>
      <c r="E85" s="52"/>
      <c r="F85" s="52"/>
      <c r="G85" s="52"/>
      <c r="H85" s="3"/>
    </row>
    <row r="86" spans="1:8" x14ac:dyDescent="0.2">
      <c r="A86" s="70" t="s">
        <v>143</v>
      </c>
      <c r="B86" s="70"/>
      <c r="C86" s="70"/>
      <c r="D86" s="70"/>
      <c r="E86" s="70"/>
      <c r="F86" s="70"/>
      <c r="G86" s="70"/>
      <c r="H86" s="70"/>
    </row>
    <row r="87" spans="1:8" x14ac:dyDescent="0.2">
      <c r="A87" s="71" t="s">
        <v>144</v>
      </c>
      <c r="B87" s="71"/>
      <c r="C87" s="71"/>
      <c r="D87" s="71"/>
      <c r="E87" s="71"/>
      <c r="F87" s="71"/>
      <c r="G87" s="71"/>
      <c r="H87" s="71"/>
    </row>
    <row r="88" spans="1:8" x14ac:dyDescent="0.2">
      <c r="A88" s="3"/>
      <c r="B88" s="3"/>
      <c r="C88" s="3"/>
      <c r="D88" s="3"/>
      <c r="E88" s="3"/>
      <c r="F88" s="3"/>
      <c r="G88" s="3"/>
      <c r="H88" s="3"/>
    </row>
    <row r="89" spans="1:8" x14ac:dyDescent="0.2">
      <c r="A89" s="3"/>
      <c r="B89" s="3"/>
      <c r="C89" s="3"/>
      <c r="D89" s="3"/>
      <c r="E89" s="3"/>
      <c r="F89" s="3"/>
      <c r="G89" s="3"/>
      <c r="H89" s="3"/>
    </row>
  </sheetData>
  <sheetProtection formatCells="0" formatColumns="0" formatRows="0" autoFilter="0"/>
  <mergeCells count="8">
    <mergeCell ref="A82:H82"/>
    <mergeCell ref="A86:H86"/>
    <mergeCell ref="A87:H87"/>
    <mergeCell ref="A1:H1"/>
    <mergeCell ref="C2:G2"/>
    <mergeCell ref="H2:H3"/>
    <mergeCell ref="A2:B4"/>
    <mergeCell ref="A78:G78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70" orientation="portrait" r:id="rId1"/>
  <ignoredErrors>
    <ignoredError sqref="C5:H7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zoomScaleNormal="100" workbookViewId="0">
      <selection activeCell="B23" sqref="B2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9" t="s">
        <v>133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58</v>
      </c>
      <c r="B2" s="65"/>
      <c r="C2" s="59" t="s">
        <v>64</v>
      </c>
      <c r="D2" s="60"/>
      <c r="E2" s="60"/>
      <c r="F2" s="60"/>
      <c r="G2" s="61"/>
      <c r="H2" s="62" t="s">
        <v>63</v>
      </c>
    </row>
    <row r="3" spans="1:8" ht="24.95" customHeight="1" x14ac:dyDescent="0.2">
      <c r="A3" s="66"/>
      <c r="B3" s="67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4850615</v>
      </c>
      <c r="D6" s="50">
        <v>-1017980</v>
      </c>
      <c r="E6" s="50">
        <f>C6+D6</f>
        <v>3832635</v>
      </c>
      <c r="F6" s="50">
        <v>1934855.01</v>
      </c>
      <c r="G6" s="50">
        <v>1934306.01</v>
      </c>
      <c r="H6" s="50">
        <f>E6-F6</f>
        <v>1897779.99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50000</v>
      </c>
      <c r="D8" s="50">
        <v>-30000</v>
      </c>
      <c r="E8" s="50">
        <f>C8+D8</f>
        <v>20000</v>
      </c>
      <c r="F8" s="50">
        <v>0</v>
      </c>
      <c r="G8" s="50">
        <v>0</v>
      </c>
      <c r="H8" s="50">
        <f>E8-F8</f>
        <v>20000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57</v>
      </c>
      <c r="C16" s="17">
        <f>SUM(C6+C8+C10+C12+C14)</f>
        <v>4900615</v>
      </c>
      <c r="D16" s="17">
        <f>SUM(D6+D8+D10+D12+D14)</f>
        <v>-1047980</v>
      </c>
      <c r="E16" s="17">
        <f>SUM(E6+E8+E10+E12+E14)</f>
        <v>3852635</v>
      </c>
      <c r="F16" s="17">
        <f t="shared" ref="F16:H16" si="0">SUM(F6+F8+F10+F12+F14)</f>
        <v>1934855.01</v>
      </c>
      <c r="G16" s="17">
        <f t="shared" si="0"/>
        <v>1934306.01</v>
      </c>
      <c r="H16" s="17">
        <f t="shared" si="0"/>
        <v>1917779.99</v>
      </c>
    </row>
    <row r="18" spans="2:9" x14ac:dyDescent="0.2">
      <c r="B18" s="72" t="s">
        <v>141</v>
      </c>
      <c r="C18" s="72"/>
      <c r="D18" s="72"/>
      <c r="E18" s="72"/>
      <c r="F18" s="72"/>
      <c r="G18" s="72"/>
      <c r="H18" s="72"/>
      <c r="I18" s="37"/>
    </row>
    <row r="19" spans="2:9" x14ac:dyDescent="0.2">
      <c r="B19" s="53"/>
      <c r="C19" s="54"/>
      <c r="D19" s="55"/>
      <c r="E19" s="55"/>
      <c r="F19" s="52"/>
      <c r="G19" s="52"/>
      <c r="H19" s="52"/>
      <c r="I19" s="37"/>
    </row>
    <row r="20" spans="2:9" x14ac:dyDescent="0.2">
      <c r="B20" s="53"/>
      <c r="C20" s="54"/>
      <c r="D20" s="55"/>
      <c r="E20" s="55"/>
      <c r="F20" s="52"/>
      <c r="G20" s="52"/>
      <c r="H20" s="52"/>
      <c r="I20" s="3"/>
    </row>
    <row r="21" spans="2:9" x14ac:dyDescent="0.2">
      <c r="B21" s="53"/>
      <c r="C21" s="54"/>
      <c r="D21" s="55"/>
      <c r="E21" s="55"/>
      <c r="F21" s="52"/>
      <c r="G21" s="52"/>
      <c r="H21" s="52"/>
      <c r="I21" s="3"/>
    </row>
    <row r="22" spans="2:9" x14ac:dyDescent="0.2">
      <c r="B22" s="70" t="s">
        <v>142</v>
      </c>
      <c r="C22" s="70"/>
      <c r="D22" s="70"/>
      <c r="E22" s="70"/>
      <c r="F22" s="70"/>
      <c r="G22" s="70"/>
      <c r="H22" s="70"/>
      <c r="I22" s="70"/>
    </row>
    <row r="23" spans="2:9" x14ac:dyDescent="0.2">
      <c r="B23" s="53"/>
      <c r="C23" s="56"/>
      <c r="D23" s="56"/>
      <c r="E23" s="56"/>
      <c r="F23" s="52"/>
      <c r="G23" s="52"/>
      <c r="H23" s="52"/>
      <c r="I23" s="3"/>
    </row>
    <row r="24" spans="2:9" x14ac:dyDescent="0.2">
      <c r="B24" s="53"/>
      <c r="C24" s="56"/>
      <c r="D24" s="56"/>
      <c r="E24" s="56"/>
      <c r="F24" s="52"/>
      <c r="G24" s="52"/>
      <c r="H24" s="52"/>
      <c r="I24" s="3"/>
    </row>
    <row r="25" spans="2:9" x14ac:dyDescent="0.2">
      <c r="B25" s="53"/>
      <c r="C25" s="57"/>
      <c r="D25" s="58"/>
      <c r="E25" s="58"/>
      <c r="F25" s="52"/>
      <c r="G25" s="52"/>
      <c r="H25" s="52"/>
      <c r="I25" s="3"/>
    </row>
    <row r="26" spans="2:9" x14ac:dyDescent="0.2">
      <c r="B26" s="70" t="s">
        <v>143</v>
      </c>
      <c r="C26" s="70"/>
      <c r="D26" s="70"/>
      <c r="E26" s="70"/>
      <c r="F26" s="70"/>
      <c r="G26" s="70"/>
      <c r="H26" s="70"/>
      <c r="I26" s="70"/>
    </row>
    <row r="27" spans="2:9" x14ac:dyDescent="0.2">
      <c r="B27" s="71" t="s">
        <v>144</v>
      </c>
      <c r="C27" s="71"/>
      <c r="D27" s="71"/>
      <c r="E27" s="71"/>
      <c r="F27" s="71"/>
      <c r="G27" s="71"/>
      <c r="H27" s="71"/>
      <c r="I27" s="71"/>
    </row>
    <row r="28" spans="2:9" x14ac:dyDescent="0.2">
      <c r="B28" s="3"/>
      <c r="C28" s="3"/>
      <c r="D28" s="3"/>
      <c r="E28" s="3"/>
      <c r="F28" s="3"/>
      <c r="G28" s="3"/>
      <c r="H28" s="3"/>
      <c r="I28" s="3"/>
    </row>
    <row r="29" spans="2:9" x14ac:dyDescent="0.2">
      <c r="B29" s="3"/>
      <c r="C29" s="3"/>
      <c r="D29" s="3"/>
      <c r="E29" s="3"/>
      <c r="F29" s="3"/>
      <c r="G29" s="3"/>
      <c r="H29" s="3"/>
      <c r="I29" s="3"/>
    </row>
  </sheetData>
  <sheetProtection formatCells="0" formatColumns="0" formatRows="0" autoFilter="0"/>
  <mergeCells count="8">
    <mergeCell ref="B22:I22"/>
    <mergeCell ref="B26:I26"/>
    <mergeCell ref="B27:I27"/>
    <mergeCell ref="A1:H1"/>
    <mergeCell ref="C2:G2"/>
    <mergeCell ref="H2:H3"/>
    <mergeCell ref="A2:B4"/>
    <mergeCell ref="B18:H1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E6:H15 C1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opLeftCell="A41" workbookViewId="0">
      <selection activeCell="A63" sqref="A63:H6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9" t="s">
        <v>137</v>
      </c>
      <c r="B1" s="60"/>
      <c r="C1" s="60"/>
      <c r="D1" s="60"/>
      <c r="E1" s="60"/>
      <c r="F1" s="60"/>
      <c r="G1" s="60"/>
      <c r="H1" s="61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4" t="s">
        <v>58</v>
      </c>
      <c r="B3" s="65"/>
      <c r="C3" s="59" t="s">
        <v>64</v>
      </c>
      <c r="D3" s="60"/>
      <c r="E3" s="60"/>
      <c r="F3" s="60"/>
      <c r="G3" s="61"/>
      <c r="H3" s="62" t="s">
        <v>63</v>
      </c>
    </row>
    <row r="4" spans="1:8" ht="24.95" customHeight="1" x14ac:dyDescent="0.2">
      <c r="A4" s="66"/>
      <c r="B4" s="67"/>
      <c r="C4" s="9" t="s">
        <v>59</v>
      </c>
      <c r="D4" s="9" t="s">
        <v>129</v>
      </c>
      <c r="E4" s="9" t="s">
        <v>60</v>
      </c>
      <c r="F4" s="9" t="s">
        <v>61</v>
      </c>
      <c r="G4" s="9" t="s">
        <v>62</v>
      </c>
      <c r="H4" s="63"/>
    </row>
    <row r="5" spans="1:8" x14ac:dyDescent="0.2">
      <c r="A5" s="68"/>
      <c r="B5" s="69"/>
      <c r="C5" s="10">
        <v>1</v>
      </c>
      <c r="D5" s="10">
        <v>2</v>
      </c>
      <c r="E5" s="10" t="s">
        <v>130</v>
      </c>
      <c r="F5" s="10">
        <v>4</v>
      </c>
      <c r="G5" s="10">
        <v>5</v>
      </c>
      <c r="H5" s="10" t="s">
        <v>131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134</v>
      </c>
      <c r="B7" s="22"/>
      <c r="C7" s="15">
        <v>1831132.58</v>
      </c>
      <c r="D7" s="15">
        <v>-92480</v>
      </c>
      <c r="E7" s="15">
        <f>C7+D7</f>
        <v>1738652.58</v>
      </c>
      <c r="F7" s="15">
        <v>983328.36</v>
      </c>
      <c r="G7" s="15">
        <v>982779.36</v>
      </c>
      <c r="H7" s="15">
        <f>E7-F7</f>
        <v>755324.22000000009</v>
      </c>
    </row>
    <row r="8" spans="1:8" x14ac:dyDescent="0.2">
      <c r="A8" s="4" t="s">
        <v>135</v>
      </c>
      <c r="B8" s="22"/>
      <c r="C8" s="15">
        <v>44000</v>
      </c>
      <c r="D8" s="15">
        <v>-27000</v>
      </c>
      <c r="E8" s="15">
        <f t="shared" ref="E8:E13" si="0">C8+D8</f>
        <v>17000</v>
      </c>
      <c r="F8" s="15">
        <v>487</v>
      </c>
      <c r="G8" s="15">
        <v>487</v>
      </c>
      <c r="H8" s="15">
        <f t="shared" ref="H8:H13" si="1">E8-F8</f>
        <v>16513</v>
      </c>
    </row>
    <row r="9" spans="1:8" x14ac:dyDescent="0.2">
      <c r="A9" s="4" t="s">
        <v>136</v>
      </c>
      <c r="B9" s="22"/>
      <c r="C9" s="15">
        <v>3025482.42</v>
      </c>
      <c r="D9" s="15">
        <v>-928500</v>
      </c>
      <c r="E9" s="15">
        <f t="shared" si="0"/>
        <v>2096982.42</v>
      </c>
      <c r="F9" s="15">
        <v>951039.65</v>
      </c>
      <c r="G9" s="15">
        <v>951039.65</v>
      </c>
      <c r="H9" s="15">
        <f t="shared" si="1"/>
        <v>1145942.77</v>
      </c>
    </row>
    <row r="10" spans="1:8" x14ac:dyDescent="0.2">
      <c r="A10" s="4" t="s">
        <v>53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54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55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56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57</v>
      </c>
      <c r="C16" s="23">
        <f t="shared" ref="C16:H16" si="2">SUM(C7:C15)</f>
        <v>4900615</v>
      </c>
      <c r="D16" s="23">
        <f t="shared" si="2"/>
        <v>-1047980</v>
      </c>
      <c r="E16" s="23">
        <f t="shared" si="2"/>
        <v>3852635</v>
      </c>
      <c r="F16" s="23">
        <f t="shared" si="2"/>
        <v>1934855.01</v>
      </c>
      <c r="G16" s="23">
        <f t="shared" si="2"/>
        <v>1934306.01</v>
      </c>
      <c r="H16" s="23">
        <f t="shared" si="2"/>
        <v>1917779.9900000002</v>
      </c>
    </row>
    <row r="19" spans="1:8" ht="45" customHeight="1" x14ac:dyDescent="0.2">
      <c r="A19" s="59" t="s">
        <v>138</v>
      </c>
      <c r="B19" s="60"/>
      <c r="C19" s="60"/>
      <c r="D19" s="60"/>
      <c r="E19" s="60"/>
      <c r="F19" s="60"/>
      <c r="G19" s="60"/>
      <c r="H19" s="61"/>
    </row>
    <row r="21" spans="1:8" x14ac:dyDescent="0.2">
      <c r="A21" s="64" t="s">
        <v>58</v>
      </c>
      <c r="B21" s="65"/>
      <c r="C21" s="59" t="s">
        <v>64</v>
      </c>
      <c r="D21" s="60"/>
      <c r="E21" s="60"/>
      <c r="F21" s="60"/>
      <c r="G21" s="61"/>
      <c r="H21" s="62" t="s">
        <v>63</v>
      </c>
    </row>
    <row r="22" spans="1:8" ht="22.5" x14ac:dyDescent="0.2">
      <c r="A22" s="66"/>
      <c r="B22" s="67"/>
      <c r="C22" s="9" t="s">
        <v>59</v>
      </c>
      <c r="D22" s="9" t="s">
        <v>129</v>
      </c>
      <c r="E22" s="9" t="s">
        <v>60</v>
      </c>
      <c r="F22" s="9" t="s">
        <v>61</v>
      </c>
      <c r="G22" s="9" t="s">
        <v>62</v>
      </c>
      <c r="H22" s="63"/>
    </row>
    <row r="23" spans="1:8" x14ac:dyDescent="0.2">
      <c r="A23" s="68"/>
      <c r="B23" s="69"/>
      <c r="C23" s="10">
        <v>1</v>
      </c>
      <c r="D23" s="10">
        <v>2</v>
      </c>
      <c r="E23" s="10" t="s">
        <v>130</v>
      </c>
      <c r="F23" s="10">
        <v>4</v>
      </c>
      <c r="G23" s="10">
        <v>5</v>
      </c>
      <c r="H23" s="10" t="s">
        <v>131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57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9" t="s">
        <v>139</v>
      </c>
      <c r="B33" s="60"/>
      <c r="C33" s="60"/>
      <c r="D33" s="60"/>
      <c r="E33" s="60"/>
      <c r="F33" s="60"/>
      <c r="G33" s="60"/>
      <c r="H33" s="61"/>
    </row>
    <row r="34" spans="1:8" x14ac:dyDescent="0.2">
      <c r="A34" s="64" t="s">
        <v>58</v>
      </c>
      <c r="B34" s="65"/>
      <c r="C34" s="59" t="s">
        <v>64</v>
      </c>
      <c r="D34" s="60"/>
      <c r="E34" s="60"/>
      <c r="F34" s="60"/>
      <c r="G34" s="61"/>
      <c r="H34" s="62" t="s">
        <v>63</v>
      </c>
    </row>
    <row r="35" spans="1:8" ht="22.5" x14ac:dyDescent="0.2">
      <c r="A35" s="66"/>
      <c r="B35" s="67"/>
      <c r="C35" s="9" t="s">
        <v>59</v>
      </c>
      <c r="D35" s="9" t="s">
        <v>129</v>
      </c>
      <c r="E35" s="9" t="s">
        <v>60</v>
      </c>
      <c r="F35" s="9" t="s">
        <v>61</v>
      </c>
      <c r="G35" s="9" t="s">
        <v>62</v>
      </c>
      <c r="H35" s="63"/>
    </row>
    <row r="36" spans="1:8" x14ac:dyDescent="0.2">
      <c r="A36" s="68"/>
      <c r="B36" s="69"/>
      <c r="C36" s="10">
        <v>1</v>
      </c>
      <c r="D36" s="10">
        <v>2</v>
      </c>
      <c r="E36" s="10" t="s">
        <v>130</v>
      </c>
      <c r="F36" s="10">
        <v>4</v>
      </c>
      <c r="G36" s="10">
        <v>5</v>
      </c>
      <c r="H36" s="10" t="s">
        <v>131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57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4" spans="1:8" x14ac:dyDescent="0.2">
      <c r="A54" s="72" t="s">
        <v>141</v>
      </c>
      <c r="B54" s="72"/>
      <c r="C54" s="72"/>
      <c r="D54" s="72"/>
      <c r="E54" s="72"/>
      <c r="F54" s="72"/>
      <c r="G54" s="72"/>
      <c r="H54" s="37"/>
    </row>
    <row r="55" spans="1:8" x14ac:dyDescent="0.2">
      <c r="A55" s="53"/>
      <c r="B55" s="54"/>
      <c r="C55" s="55"/>
      <c r="D55" s="55"/>
      <c r="E55" s="52"/>
      <c r="F55" s="52"/>
      <c r="G55" s="52"/>
      <c r="H55" s="37"/>
    </row>
    <row r="56" spans="1:8" x14ac:dyDescent="0.2">
      <c r="A56" s="53"/>
      <c r="B56" s="54"/>
      <c r="C56" s="55"/>
      <c r="D56" s="55"/>
      <c r="E56" s="52"/>
      <c r="F56" s="52"/>
      <c r="G56" s="52"/>
      <c r="H56" s="3"/>
    </row>
    <row r="57" spans="1:8" x14ac:dyDescent="0.2">
      <c r="A57" s="53"/>
      <c r="B57" s="54"/>
      <c r="C57" s="55"/>
      <c r="D57" s="55"/>
      <c r="E57" s="52"/>
      <c r="F57" s="52"/>
      <c r="G57" s="52"/>
      <c r="H57" s="3"/>
    </row>
    <row r="58" spans="1:8" x14ac:dyDescent="0.2">
      <c r="A58" s="70" t="s">
        <v>142</v>
      </c>
      <c r="B58" s="70"/>
      <c r="C58" s="70"/>
      <c r="D58" s="70"/>
      <c r="E58" s="70"/>
      <c r="F58" s="70"/>
      <c r="G58" s="70"/>
      <c r="H58" s="70"/>
    </row>
    <row r="59" spans="1:8" x14ac:dyDescent="0.2">
      <c r="A59" s="53"/>
      <c r="B59" s="56"/>
      <c r="C59" s="56"/>
      <c r="D59" s="56"/>
      <c r="E59" s="52"/>
      <c r="F59" s="52"/>
      <c r="G59" s="52"/>
      <c r="H59" s="3"/>
    </row>
    <row r="60" spans="1:8" x14ac:dyDescent="0.2">
      <c r="A60" s="53"/>
      <c r="B60" s="56"/>
      <c r="C60" s="56"/>
      <c r="D60" s="56"/>
      <c r="E60" s="52"/>
      <c r="F60" s="52"/>
      <c r="G60" s="52"/>
      <c r="H60" s="3"/>
    </row>
    <row r="61" spans="1:8" x14ac:dyDescent="0.2">
      <c r="A61" s="53"/>
      <c r="B61" s="57"/>
      <c r="C61" s="58"/>
      <c r="D61" s="58"/>
      <c r="E61" s="52"/>
      <c r="F61" s="52"/>
      <c r="G61" s="52"/>
      <c r="H61" s="3"/>
    </row>
    <row r="62" spans="1:8" x14ac:dyDescent="0.2">
      <c r="A62" s="70" t="s">
        <v>143</v>
      </c>
      <c r="B62" s="70"/>
      <c r="C62" s="70"/>
      <c r="D62" s="70"/>
      <c r="E62" s="70"/>
      <c r="F62" s="70"/>
      <c r="G62" s="70"/>
      <c r="H62" s="70"/>
    </row>
    <row r="63" spans="1:8" x14ac:dyDescent="0.2">
      <c r="A63" s="71" t="s">
        <v>144</v>
      </c>
      <c r="B63" s="71"/>
      <c r="C63" s="71"/>
      <c r="D63" s="71"/>
      <c r="E63" s="71"/>
      <c r="F63" s="71"/>
      <c r="G63" s="71"/>
      <c r="H63" s="71"/>
    </row>
    <row r="64" spans="1:8" x14ac:dyDescent="0.2">
      <c r="A64" s="3"/>
      <c r="B64" s="3"/>
      <c r="C64" s="3"/>
      <c r="D64" s="3"/>
      <c r="E64" s="3"/>
      <c r="F64" s="3"/>
      <c r="G64" s="3"/>
      <c r="H64" s="3"/>
    </row>
    <row r="65" spans="1:8" x14ac:dyDescent="0.2">
      <c r="A65" s="3"/>
      <c r="B65" s="3"/>
      <c r="C65" s="3"/>
      <c r="D65" s="3"/>
      <c r="E65" s="3"/>
      <c r="F65" s="3"/>
      <c r="G65" s="3"/>
      <c r="H65" s="3"/>
    </row>
  </sheetData>
  <sheetProtection formatCells="0" formatColumns="0" formatRows="0" insertRows="0" deleteRows="0" autoFilter="0"/>
  <mergeCells count="16">
    <mergeCell ref="A54:G54"/>
    <mergeCell ref="A58:H58"/>
    <mergeCell ref="A62:H62"/>
    <mergeCell ref="A63:H63"/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A7:I5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9" t="s">
        <v>140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58</v>
      </c>
      <c r="B2" s="65"/>
      <c r="C2" s="59" t="s">
        <v>64</v>
      </c>
      <c r="D2" s="60"/>
      <c r="E2" s="60"/>
      <c r="F2" s="60"/>
      <c r="G2" s="61"/>
      <c r="H2" s="62" t="s">
        <v>63</v>
      </c>
    </row>
    <row r="3" spans="1:8" ht="24.95" customHeight="1" x14ac:dyDescent="0.2">
      <c r="A3" s="66"/>
      <c r="B3" s="67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4900615</v>
      </c>
      <c r="D16" s="15">
        <f t="shared" si="3"/>
        <v>-1047980</v>
      </c>
      <c r="E16" s="15">
        <f t="shared" si="3"/>
        <v>3852635</v>
      </c>
      <c r="F16" s="15">
        <f t="shared" si="3"/>
        <v>1934855.01</v>
      </c>
      <c r="G16" s="15">
        <f t="shared" si="3"/>
        <v>1934306.01</v>
      </c>
      <c r="H16" s="15">
        <f t="shared" si="3"/>
        <v>1917779.99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4900615</v>
      </c>
      <c r="D20" s="15">
        <v>-1047980</v>
      </c>
      <c r="E20" s="15">
        <f t="shared" si="5"/>
        <v>3852635</v>
      </c>
      <c r="F20" s="15">
        <v>1934855.01</v>
      </c>
      <c r="G20" s="15">
        <v>1934306.01</v>
      </c>
      <c r="H20" s="15">
        <f t="shared" si="4"/>
        <v>1917779.99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57</v>
      </c>
      <c r="C42" s="23">
        <f t="shared" ref="C42:H42" si="12">SUM(C36+C25+C16+C6)</f>
        <v>4900615</v>
      </c>
      <c r="D42" s="23">
        <f t="shared" si="12"/>
        <v>-1047980</v>
      </c>
      <c r="E42" s="23">
        <f t="shared" si="12"/>
        <v>3852635</v>
      </c>
      <c r="F42" s="23">
        <f t="shared" si="12"/>
        <v>1934855.01</v>
      </c>
      <c r="G42" s="23">
        <f t="shared" si="12"/>
        <v>1934306.01</v>
      </c>
      <c r="H42" s="23">
        <f t="shared" si="12"/>
        <v>1917779.99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72" t="s">
        <v>141</v>
      </c>
      <c r="B44" s="72"/>
      <c r="C44" s="72"/>
      <c r="D44" s="72"/>
      <c r="E44" s="72"/>
      <c r="F44" s="72"/>
      <c r="G44" s="72"/>
      <c r="H44" s="37"/>
    </row>
    <row r="45" spans="1:8" x14ac:dyDescent="0.2">
      <c r="A45" s="53"/>
      <c r="B45" s="54"/>
      <c r="C45" s="55"/>
      <c r="D45" s="55"/>
      <c r="E45" s="52"/>
      <c r="F45" s="52"/>
      <c r="G45" s="52"/>
      <c r="H45" s="37"/>
    </row>
    <row r="46" spans="1:8" x14ac:dyDescent="0.2">
      <c r="A46" s="53"/>
      <c r="B46" s="54"/>
      <c r="C46" s="55"/>
      <c r="D46" s="55"/>
      <c r="E46" s="52"/>
      <c r="F46" s="52"/>
      <c r="G46" s="52"/>
    </row>
    <row r="47" spans="1:8" x14ac:dyDescent="0.2">
      <c r="A47" s="53"/>
      <c r="B47" s="54"/>
      <c r="C47" s="55"/>
      <c r="D47" s="55"/>
      <c r="E47" s="52"/>
      <c r="F47" s="52"/>
      <c r="G47" s="52"/>
    </row>
    <row r="48" spans="1:8" ht="11.25" customHeight="1" x14ac:dyDescent="0.2">
      <c r="A48" s="70" t="s">
        <v>142</v>
      </c>
      <c r="B48" s="70"/>
      <c r="C48" s="70"/>
      <c r="D48" s="70"/>
      <c r="E48" s="70"/>
      <c r="F48" s="70"/>
      <c r="G48" s="70"/>
      <c r="H48" s="70"/>
    </row>
    <row r="49" spans="1:8" x14ac:dyDescent="0.2">
      <c r="A49" s="53"/>
      <c r="B49" s="56"/>
      <c r="C49" s="56"/>
      <c r="D49" s="56"/>
      <c r="E49" s="52"/>
      <c r="F49" s="52"/>
      <c r="G49" s="52"/>
    </row>
    <row r="50" spans="1:8" x14ac:dyDescent="0.2">
      <c r="A50" s="53"/>
      <c r="B50" s="56"/>
      <c r="C50" s="56"/>
      <c r="D50" s="56"/>
      <c r="E50" s="52"/>
      <c r="F50" s="52"/>
      <c r="G50" s="52"/>
    </row>
    <row r="51" spans="1:8" x14ac:dyDescent="0.2">
      <c r="A51" s="53"/>
      <c r="B51" s="57"/>
      <c r="C51" s="58"/>
      <c r="D51" s="58"/>
      <c r="E51" s="52"/>
      <c r="F51" s="52"/>
      <c r="G51" s="52"/>
    </row>
    <row r="52" spans="1:8" ht="11.25" customHeight="1" x14ac:dyDescent="0.2">
      <c r="A52" s="70" t="s">
        <v>143</v>
      </c>
      <c r="B52" s="70"/>
      <c r="C52" s="70"/>
      <c r="D52" s="70"/>
      <c r="E52" s="70"/>
      <c r="F52" s="70"/>
      <c r="G52" s="70"/>
      <c r="H52" s="70"/>
    </row>
    <row r="53" spans="1:8" x14ac:dyDescent="0.2">
      <c r="A53" s="71" t="s">
        <v>144</v>
      </c>
      <c r="B53" s="71"/>
      <c r="C53" s="71"/>
      <c r="D53" s="71"/>
      <c r="E53" s="71"/>
      <c r="F53" s="71"/>
      <c r="G53" s="71"/>
      <c r="H53" s="71"/>
    </row>
  </sheetData>
  <sheetProtection formatCells="0" formatColumns="0" formatRows="0" autoFilter="0"/>
  <mergeCells count="8">
    <mergeCell ref="A48:H48"/>
    <mergeCell ref="A52:H52"/>
    <mergeCell ref="A53:H53"/>
    <mergeCell ref="A1:H1"/>
    <mergeCell ref="A2:B4"/>
    <mergeCell ref="C2:G2"/>
    <mergeCell ref="H2:H3"/>
    <mergeCell ref="A44:G44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85" orientation="landscape" r:id="rId1"/>
  <ignoredErrors>
    <ignoredError sqref="C6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2020-10-14T20:46:41Z</cp:lastPrinted>
  <dcterms:created xsi:type="dcterms:W3CDTF">2014-02-10T03:37:14Z</dcterms:created>
  <dcterms:modified xsi:type="dcterms:W3CDTF">2020-10-14T20:46:45Z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