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rchivo\2021\2do trimestre\"/>
    </mc:Choice>
  </mc:AlternateContent>
  <xr:revisionPtr revIDLastSave="0" documentId="8_{5619B98D-CA5E-4997-B22A-13188501CE7B}" xr6:coauthVersionLast="47" xr6:coauthVersionMax="47" xr10:uidLastSave="{00000000-0000-0000-0000-000000000000}"/>
  <bookViews>
    <workbookView xWindow="4725" yWindow="1740" windowWidth="22065" windowHeight="138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G52" i="4" l="1"/>
  <c r="F52" i="4"/>
  <c r="D52" i="4"/>
  <c r="H50" i="4"/>
  <c r="H46" i="4"/>
  <c r="H42" i="4"/>
  <c r="H38" i="4"/>
  <c r="E50" i="4"/>
  <c r="E48" i="4"/>
  <c r="H48" i="4" s="1"/>
  <c r="E46" i="4"/>
  <c r="E44" i="4"/>
  <c r="H44" i="4" s="1"/>
  <c r="E42" i="4"/>
  <c r="E40" i="4"/>
  <c r="H40" i="4" s="1"/>
  <c r="E38" i="4"/>
  <c r="C52" i="4"/>
  <c r="G30" i="4"/>
  <c r="F30" i="4"/>
  <c r="H28" i="4"/>
  <c r="H26" i="4"/>
  <c r="E28" i="4"/>
  <c r="E27" i="4"/>
  <c r="H27" i="4" s="1"/>
  <c r="E26" i="4"/>
  <c r="E25" i="4"/>
  <c r="H25" i="4" s="1"/>
  <c r="H30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52" i="4" l="1"/>
  <c r="E30" i="4"/>
  <c r="E52" i="4"/>
  <c r="H16" i="4"/>
  <c r="E16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12" i="6" s="1"/>
  <c r="H74" i="6"/>
  <c r="H70" i="6"/>
  <c r="H62" i="6"/>
  <c r="H58" i="6"/>
  <c r="H50" i="6"/>
  <c r="H46" i="6"/>
  <c r="H11" i="6"/>
  <c r="H7" i="6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E68" i="6"/>
  <c r="H68" i="6" s="1"/>
  <c r="E67" i="6"/>
  <c r="H67" i="6" s="1"/>
  <c r="E66" i="6"/>
  <c r="H66" i="6" s="1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E56" i="6"/>
  <c r="H56" i="6" s="1"/>
  <c r="E55" i="6"/>
  <c r="H55" i="6" s="1"/>
  <c r="E54" i="6"/>
  <c r="H54" i="6" s="1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C57" i="6"/>
  <c r="E57" i="6" s="1"/>
  <c r="H57" i="6" s="1"/>
  <c r="C53" i="6"/>
  <c r="C43" i="6"/>
  <c r="E43" i="6" s="1"/>
  <c r="C33" i="6"/>
  <c r="C23" i="6"/>
  <c r="C13" i="6"/>
  <c r="C5" i="6"/>
  <c r="C42" i="5" l="1"/>
  <c r="H43" i="6"/>
  <c r="E23" i="6"/>
  <c r="H23" i="6" s="1"/>
  <c r="F77" i="6"/>
  <c r="C77" i="6"/>
  <c r="E5" i="6"/>
  <c r="E13" i="6"/>
  <c r="H13" i="6" s="1"/>
  <c r="E33" i="6"/>
  <c r="H33" i="6" s="1"/>
  <c r="E53" i="6"/>
  <c r="H53" i="6" s="1"/>
  <c r="E65" i="6"/>
  <c r="H65" i="6" s="1"/>
  <c r="E16" i="8"/>
  <c r="H6" i="8"/>
  <c r="H16" i="5"/>
  <c r="H25" i="5"/>
  <c r="E6" i="5"/>
  <c r="H13" i="5"/>
  <c r="H6" i="5" s="1"/>
  <c r="D77" i="6"/>
  <c r="G77" i="6"/>
  <c r="D42" i="5"/>
  <c r="F42" i="5"/>
  <c r="G42" i="5"/>
  <c r="E36" i="5"/>
  <c r="E42" i="5" s="1"/>
  <c r="H38" i="5"/>
  <c r="H36" i="5" s="1"/>
  <c r="E25" i="5"/>
  <c r="E16" i="5"/>
  <c r="H16" i="8"/>
  <c r="H42" i="5" l="1"/>
  <c r="E77" i="6"/>
  <c r="H5" i="6"/>
  <c r="H77" i="6" s="1"/>
</calcChain>
</file>

<file path=xl/sharedStrings.xml><?xml version="1.0" encoding="utf-8"?>
<sst xmlns="http://schemas.openxmlformats.org/spreadsheetml/2006/main" count="203" uniqueCount="145">
  <si>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</si>
  <si>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</si>
  <si>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</si>
  <si>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</si>
  <si>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</si>
  <si>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</si>
  <si>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</si>
  <si>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</si>
  <si>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</si>
  <si>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</si>
  <si>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</si>
  <si>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</si>
  <si>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</si>
  <si>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</si>
  <si>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</si>
  <si>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</si>
  <si>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</si>
  <si>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</si>
  <si>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</si>
  <si>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</si>
  <si>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</si>
  <si>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</si>
  <si>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</si>
  <si>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</si>
  <si>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</si>
  <si>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</si>
  <si>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</si>
  <si>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</si>
  <si>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</si>
  <si>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</si>
  <si>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</si>
  <si>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</si>
  <si>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</si>
  <si>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</si>
  <si>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</si>
  <si>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</si>
  <si>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</si>
  <si>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</si>
  <si>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</si>
  <si>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</si>
  <si>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</si>
  <si>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</si>
  <si>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</si>
  <si>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</si>
  <si>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</si>
  <si>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</si>
  <si>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</si>
  <si>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</si>
  <si>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</si>
  <si>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</si>
  <si>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</si>
  <si>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</si>
  <si>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</si>
  <si>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</si>
  <si>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</si>
  <si>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</si>
  <si>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</si>
  <si>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</si>
  <si>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</si>
  <si>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</si>
  <si>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</si>
  <si>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</si>
  <si>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</si>
  <si>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</si>
  <si>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</si>
  <si>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</si>
  <si>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</si>
  <si>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</si>
  <si>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</si>
  <si>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</si>
  <si>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</si>
  <si>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</si>
  <si>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</si>
  <si>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</si>
  <si>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</si>
  <si>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</si>
  <si>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</si>
  <si>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</si>
  <si>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</si>
  <si>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</si>
  <si>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</si>
  <si>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</si>
  <si>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</si>
  <si>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</si>
  <si>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</si>
  <si>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</si>
  <si>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</si>
  <si>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</si>
  <si>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</si>
  <si>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</si>
  <si>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</si>
  <si>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</si>
  <si>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</si>
  <si>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</si>
  <si>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</si>
  <si>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</si>
  <si>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</si>
  <si>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</si>
  <si>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</si>
  <si>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</si>
  <si>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</si>
  <si>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</si>
  <si>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</si>
  <si>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</si>
  <si>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</si>
  <si>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</si>
  <si>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</si>
  <si>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</si>
  <si>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</si>
  <si>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</si>
  <si>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</si>
  <si>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</si>
  <si>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</si>
  <si>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</si>
  <si>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</si>
  <si>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</si>
  <si>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</si>
  <si>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</si>
  <si>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</si>
  <si>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</si>
  <si>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</si>
  <si>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</si>
  <si>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</si>
  <si>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</si>
  <si>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</si>
  <si>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</si>
  <si>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</si>
  <si>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</si>
  <si>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</si>
  <si>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</si>
  <si>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</si>
  <si>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</si>
  <si>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PATRONATO DE LA FERIA REGIONAL  PUERTA DE ORO DEL BAJÍO
ESTADO ANALÍTICO DEL EJERCICIO DEL PRESUPUESTO DE EGRESOS
CLASIFICACIÓN POR OBJETO DEL GASTO (CAPÍTULO Y CONCEPTO)
DEL 1 ENERO AL 30 DE JUNIO DEL 2021</t>
  </si>
  <si>
    <t>PATRONATO DE LA FERIA REGIONAL  PUERTA DE ORO DEL BAJÍO
ESTADO ANALÍTICO DEL EJERCICIO DEL PRESUPUESTO DE EGRESOS
CLASIFICACION ECÓNOMICA (POR TIPO DE GASTO)
DEL 1 ENERO AL 30 DE JUNIO DEL 2021</t>
  </si>
  <si>
    <t>ADMINISTRACIÓN GENERAL</t>
  </si>
  <si>
    <t>VENTAS</t>
  </si>
  <si>
    <t>MATENIMIENTO Y ADECUACIÓN DE INST.</t>
  </si>
  <si>
    <t>PATRONATO DE LA FERIA REGIONAL  PUERTA DE ORO DEL BAJÍO
ESTADO ANALÍTICO DEL EJERCICIO DEL PRESUPUESTO DE EGRESOS
CLASIFICACIÓN ADMINISTRATIVA
DEL 1 ENERO AL 30 DE JUNIO DEL 2021</t>
  </si>
  <si>
    <t>Gobierno (Federal/Estatal/Municipal) de PATRONATO DE LA FERIA REGIONAL  PUERTA DE ORO DEL BAJÍO
Estado Analítico del Ejercicio del Presupuesto de Egresos
Clasificación Administrativa
DEL 1 ENERO AL 30 DE JUNIO DEL 2021</t>
  </si>
  <si>
    <t>Sector Paraestatal del Gobierno (Federal/Estatal/Municipal) de PATRONATO DE LA FERIA REGIONAL  PUERTA DE ORO DEL BAJÍO
Estado Analítico del Ejercicio del Presupuesto de Egresos
Clasificación Administrativa
DEL 1 ENERO AL 30 DE JUNIO DEL 2021</t>
  </si>
  <si>
    <t>PATRONATO DE LA FERIA REGIONAL  PUERTA DE ORO DEL BAJÍO
ESTADO ANALÍTICO DEL EJERCICIO DEL PRESUPUESTO DE EGRESOS
CLASIFICACIÓN FUNCIONAL (FINALIDAD Y FUNCIÓN)
DEL 1 ENERO AL 30 DE JUNIO DEL 2021</t>
  </si>
  <si>
    <t>“Bajo protesta de decir verdad declaramos que los Estados Financieros y sus notas, son razonablemente correctos y son responsabilidad del emisor”.</t>
  </si>
  <si>
    <t>ATENTAMENTE</t>
  </si>
  <si>
    <t>CP. FERNANDO DOMINGUEZ LOMELIN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</si>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</sst>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0" xfId="8" applyFont="1" applyBorder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 wrapText="1"/>
      <protection locked="0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5" xr:uid="{18005AF8-97D3-4CA3-BDE9-7C9A35129A10}"/>
    <cellStyle name="Millares 2 2 3" xfId="26" xr:uid="{50150B8C-E027-4C34-A0B4-038D1799A2F9}"/>
    <cellStyle name="Millares 2 2 4" xfId="17" xr:uid="{BD27A2CB-B1A6-4733-85C8-B14A37DBC945}"/>
    <cellStyle name="Millares 2 3" xfId="4" xr:uid="{00000000-0005-0000-0000-000003000000}"/>
    <cellStyle name="Millares 2 3 2" xfId="36" xr:uid="{1D6E2923-98D6-49C4-9D3C-6ABBC9A2A2CA}"/>
    <cellStyle name="Millares 2 3 3" xfId="27" xr:uid="{F99D8173-EC03-4A61-A4A0-0FE524B5354A}"/>
    <cellStyle name="Millares 2 3 4" xfId="18" xr:uid="{888BC539-F41D-4860-92B4-15568B6E3CF8}"/>
    <cellStyle name="Millares 2 4" xfId="34" xr:uid="{499251B1-A56C-4810-97BF-C7F1BB0D14DB}"/>
    <cellStyle name="Millares 2 5" xfId="25" xr:uid="{2D4289B3-A161-4C6E-992A-FA55B646F793}"/>
    <cellStyle name="Millares 2 6" xfId="16" xr:uid="{5AC04044-793A-4E00-8312-4406643312E6}"/>
    <cellStyle name="Millares 3" xfId="5" xr:uid="{00000000-0005-0000-0000-000004000000}"/>
    <cellStyle name="Millares 3 2" xfId="37" xr:uid="{D9A71F59-2FE6-4B60-990C-926FBE687220}"/>
    <cellStyle name="Millares 3 3" xfId="28" xr:uid="{A81DFBB4-B654-4BDA-AFD2-293DB4C3630D}"/>
    <cellStyle name="Millares 3 4" xfId="19" xr:uid="{4ECC095F-65FA-40B9-A030-36FD28A7A667}"/>
    <cellStyle name="Moneda 2" xfId="6" xr:uid="{00000000-0005-0000-0000-000005000000}"/>
    <cellStyle name="Moneda 2 2" xfId="38" xr:uid="{B70D5262-2704-4479-B547-B4AE6F613360}"/>
    <cellStyle name="Moneda 2 3" xfId="29" xr:uid="{AF3562BC-84DF-44D8-AE01-B085B95E7E24}"/>
    <cellStyle name="Moneda 2 4" xfId="20" xr:uid="{8C17F88B-EC86-43F9-9567-302DD0A3078A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9" xr:uid="{6DB5D066-4B98-482D-8678-BC27E8EC21AF}"/>
    <cellStyle name="Normal 2 4" xfId="30" xr:uid="{D1CD38C7-EC0E-42FD-8984-6BD9B0FDC84D}"/>
    <cellStyle name="Normal 2 5" xfId="21" xr:uid="{43907F9D-46B1-4E50-8D95-3F048A212495}"/>
    <cellStyle name="Normal 3" xfId="9" xr:uid="{00000000-0005-0000-0000-000009000000}"/>
    <cellStyle name="Normal 3 2" xfId="40" xr:uid="{32D39AF2-30D4-4495-9DEB-AA67121CC3A6}"/>
    <cellStyle name="Normal 3 3" xfId="31" xr:uid="{D913CD88-D950-4B93-8D32-3DD5A0FA76D0}"/>
    <cellStyle name="Normal 3 4" xfId="22" xr:uid="{490831E3-74C9-436C-B130-9F1E11F14B1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2" xr:uid="{30EE1C35-7C21-48D8-A10E-3B293F2017B6}"/>
    <cellStyle name="Normal 6 2 3" xfId="33" xr:uid="{D28E1516-BF88-465D-8D56-1CB591264019}"/>
    <cellStyle name="Normal 6 2 4" xfId="24" xr:uid="{304AA942-EFB2-447B-9133-EDF663C61C29}"/>
    <cellStyle name="Normal 6 3" xfId="41" xr:uid="{6B81DAB7-A63F-4877-A174-D55947C2B108}"/>
    <cellStyle name="Normal 6 4" xfId="32" xr:uid="{E6756896-BF9F-4459-A451-69AA7B6902BA}"/>
    <cellStyle name="Normal 6 5" xfId="23" xr:uid="{9E2E9E4A-F95F-46F2-A48D-60554B191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58</v>
      </c>
      <c r="B2" s="58"/>
      <c r="C2" s="52" t="s">
        <v>64</v>
      </c>
      <c r="D2" s="53"/>
      <c r="E2" s="53"/>
      <c r="F2" s="53"/>
      <c r="G2" s="54"/>
      <c r="H2" s="55" t="s">
        <v>63</v>
      </c>
    </row>
    <row r="3" spans="1:8" ht="24.95" customHeight="1" x14ac:dyDescent="0.2">
      <c r="A3" s="59"/>
      <c r="B3" s="60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48" t="s">
        <v>65</v>
      </c>
      <c r="B5" s="7"/>
      <c r="C5" s="14">
        <f>SUM(C6:C12)</f>
        <v>2097150.46</v>
      </c>
      <c r="D5" s="14">
        <f>SUM(D6:D12)</f>
        <v>0</v>
      </c>
      <c r="E5" s="14">
        <f>C5+D5</f>
        <v>2097150.46</v>
      </c>
      <c r="F5" s="14">
        <f>SUM(F6:F12)</f>
        <v>579210.93999999994</v>
      </c>
      <c r="G5" s="14">
        <f>SUM(G6:G12)</f>
        <v>579210.93999999994</v>
      </c>
      <c r="H5" s="14">
        <f>E5-F5</f>
        <v>1517939.52</v>
      </c>
    </row>
    <row r="6" spans="1:8" x14ac:dyDescent="0.2">
      <c r="A6" s="49">
        <v>1100</v>
      </c>
      <c r="B6" s="11" t="s">
        <v>74</v>
      </c>
      <c r="C6" s="15">
        <v>976230.72</v>
      </c>
      <c r="D6" s="15">
        <v>0</v>
      </c>
      <c r="E6" s="15">
        <f t="shared" ref="E6:E69" si="0">C6+D6</f>
        <v>976230.72</v>
      </c>
      <c r="F6" s="15">
        <v>269078.87</v>
      </c>
      <c r="G6" s="15">
        <v>269078.87</v>
      </c>
      <c r="H6" s="15">
        <f t="shared" ref="H6:H69" si="1">E6-F6</f>
        <v>707151.85</v>
      </c>
    </row>
    <row r="7" spans="1:8" x14ac:dyDescent="0.2">
      <c r="A7" s="49">
        <v>1200</v>
      </c>
      <c r="B7" s="11" t="s">
        <v>75</v>
      </c>
      <c r="C7" s="15">
        <v>443235.34</v>
      </c>
      <c r="D7" s="15">
        <v>0</v>
      </c>
      <c r="E7" s="15">
        <f t="shared" si="0"/>
        <v>443235.34</v>
      </c>
      <c r="F7" s="15">
        <v>196636.38</v>
      </c>
      <c r="G7" s="15">
        <v>196636.38</v>
      </c>
      <c r="H7" s="15">
        <f t="shared" si="1"/>
        <v>246598.96000000002</v>
      </c>
    </row>
    <row r="8" spans="1:8" x14ac:dyDescent="0.2">
      <c r="A8" s="49">
        <v>1300</v>
      </c>
      <c r="B8" s="11" t="s">
        <v>76</v>
      </c>
      <c r="C8" s="15">
        <v>179975.5</v>
      </c>
      <c r="D8" s="15">
        <v>0</v>
      </c>
      <c r="E8" s="15">
        <f t="shared" si="0"/>
        <v>179975.5</v>
      </c>
      <c r="F8" s="15">
        <v>7015.69</v>
      </c>
      <c r="G8" s="15">
        <v>7015.69</v>
      </c>
      <c r="H8" s="15">
        <f t="shared" si="1"/>
        <v>172959.81</v>
      </c>
    </row>
    <row r="9" spans="1:8" x14ac:dyDescent="0.2">
      <c r="A9" s="49">
        <v>1400</v>
      </c>
      <c r="B9" s="11" t="s">
        <v>35</v>
      </c>
      <c r="C9" s="15">
        <v>298184.28000000003</v>
      </c>
      <c r="D9" s="15">
        <v>0</v>
      </c>
      <c r="E9" s="15">
        <f t="shared" si="0"/>
        <v>298184.28000000003</v>
      </c>
      <c r="F9" s="15">
        <v>106480</v>
      </c>
      <c r="G9" s="15">
        <v>106480</v>
      </c>
      <c r="H9" s="15">
        <f t="shared" si="1"/>
        <v>191704.28000000003</v>
      </c>
    </row>
    <row r="10" spans="1:8" x14ac:dyDescent="0.2">
      <c r="A10" s="49">
        <v>1500</v>
      </c>
      <c r="B10" s="11" t="s">
        <v>77</v>
      </c>
      <c r="C10" s="15">
        <v>199524.62</v>
      </c>
      <c r="D10" s="15">
        <v>0</v>
      </c>
      <c r="E10" s="15">
        <f t="shared" si="0"/>
        <v>199524.62</v>
      </c>
      <c r="F10" s="15">
        <v>0</v>
      </c>
      <c r="G10" s="15">
        <v>0</v>
      </c>
      <c r="H10" s="15">
        <f t="shared" si="1"/>
        <v>199524.62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78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66</v>
      </c>
      <c r="B13" s="7"/>
      <c r="C13" s="15">
        <f>SUM(C14:C22)</f>
        <v>176000</v>
      </c>
      <c r="D13" s="15">
        <f>SUM(D14:D22)</f>
        <v>0</v>
      </c>
      <c r="E13" s="15">
        <f t="shared" si="0"/>
        <v>176000</v>
      </c>
      <c r="F13" s="15">
        <f>SUM(F14:F22)</f>
        <v>60598.77</v>
      </c>
      <c r="G13" s="15">
        <f>SUM(G14:G22)</f>
        <v>60598.77</v>
      </c>
      <c r="H13" s="15">
        <f t="shared" si="1"/>
        <v>115401.23000000001</v>
      </c>
    </row>
    <row r="14" spans="1:8" x14ac:dyDescent="0.2">
      <c r="A14" s="49">
        <v>2100</v>
      </c>
      <c r="B14" s="11" t="s">
        <v>79</v>
      </c>
      <c r="C14" s="15">
        <v>66000</v>
      </c>
      <c r="D14" s="15">
        <v>0</v>
      </c>
      <c r="E14" s="15">
        <f t="shared" si="0"/>
        <v>66000</v>
      </c>
      <c r="F14" s="15">
        <v>20917.669999999998</v>
      </c>
      <c r="G14" s="15">
        <v>20917.669999999998</v>
      </c>
      <c r="H14" s="15">
        <f t="shared" si="1"/>
        <v>45082.33</v>
      </c>
    </row>
    <row r="15" spans="1:8" x14ac:dyDescent="0.2">
      <c r="A15" s="49">
        <v>2200</v>
      </c>
      <c r="B15" s="11" t="s">
        <v>80</v>
      </c>
      <c r="C15" s="15">
        <v>10000</v>
      </c>
      <c r="D15" s="15">
        <v>0</v>
      </c>
      <c r="E15" s="15">
        <f t="shared" si="0"/>
        <v>10000</v>
      </c>
      <c r="F15" s="15">
        <v>4274.6000000000004</v>
      </c>
      <c r="G15" s="15">
        <v>4274.6000000000004</v>
      </c>
      <c r="H15" s="15">
        <f t="shared" si="1"/>
        <v>5725.4</v>
      </c>
    </row>
    <row r="16" spans="1:8" x14ac:dyDescent="0.2">
      <c r="A16" s="49">
        <v>2300</v>
      </c>
      <c r="B16" s="11" t="s">
        <v>81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82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83</v>
      </c>
      <c r="C18" s="15">
        <v>0</v>
      </c>
      <c r="D18" s="15">
        <v>0</v>
      </c>
      <c r="E18" s="15">
        <f t="shared" si="0"/>
        <v>0</v>
      </c>
      <c r="F18" s="15">
        <v>0</v>
      </c>
      <c r="G18" s="15">
        <v>0</v>
      </c>
      <c r="H18" s="15">
        <f t="shared" si="1"/>
        <v>0</v>
      </c>
    </row>
    <row r="19" spans="1:8" x14ac:dyDescent="0.2">
      <c r="A19" s="49">
        <v>2600</v>
      </c>
      <c r="B19" s="11" t="s">
        <v>84</v>
      </c>
      <c r="C19" s="15">
        <v>70000</v>
      </c>
      <c r="D19" s="15">
        <v>0</v>
      </c>
      <c r="E19" s="15">
        <f t="shared" si="0"/>
        <v>70000</v>
      </c>
      <c r="F19" s="15">
        <v>19365</v>
      </c>
      <c r="G19" s="15">
        <v>19365</v>
      </c>
      <c r="H19" s="15">
        <f t="shared" si="1"/>
        <v>50635</v>
      </c>
    </row>
    <row r="20" spans="1:8" x14ac:dyDescent="0.2">
      <c r="A20" s="49">
        <v>2700</v>
      </c>
      <c r="B20" s="11" t="s">
        <v>85</v>
      </c>
      <c r="C20" s="15">
        <v>15000</v>
      </c>
      <c r="D20" s="15">
        <v>0</v>
      </c>
      <c r="E20" s="15">
        <f t="shared" si="0"/>
        <v>15000</v>
      </c>
      <c r="F20" s="15">
        <v>5091.5</v>
      </c>
      <c r="G20" s="15">
        <v>5091.5</v>
      </c>
      <c r="H20" s="15">
        <f t="shared" si="1"/>
        <v>9908.5</v>
      </c>
    </row>
    <row r="21" spans="1:8" x14ac:dyDescent="0.2">
      <c r="A21" s="49">
        <v>2800</v>
      </c>
      <c r="B21" s="11" t="s">
        <v>86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87</v>
      </c>
      <c r="C22" s="15">
        <v>15000</v>
      </c>
      <c r="D22" s="15">
        <v>0</v>
      </c>
      <c r="E22" s="15">
        <f t="shared" si="0"/>
        <v>15000</v>
      </c>
      <c r="F22" s="15">
        <v>10950</v>
      </c>
      <c r="G22" s="15">
        <v>10950</v>
      </c>
      <c r="H22" s="15">
        <f t="shared" si="1"/>
        <v>4050</v>
      </c>
    </row>
    <row r="23" spans="1:8" x14ac:dyDescent="0.2">
      <c r="A23" s="48" t="s">
        <v>67</v>
      </c>
      <c r="B23" s="7"/>
      <c r="C23" s="15">
        <f>SUM(C24:C32)</f>
        <v>1496849.54</v>
      </c>
      <c r="D23" s="15">
        <f>SUM(D24:D32)</f>
        <v>0</v>
      </c>
      <c r="E23" s="15">
        <f t="shared" si="0"/>
        <v>1496849.54</v>
      </c>
      <c r="F23" s="15">
        <f>SUM(F24:F32)</f>
        <v>442969.50000000006</v>
      </c>
      <c r="G23" s="15">
        <f>SUM(G24:G32)</f>
        <v>441519.50000000006</v>
      </c>
      <c r="H23" s="15">
        <f t="shared" si="1"/>
        <v>1053880.04</v>
      </c>
    </row>
    <row r="24" spans="1:8" x14ac:dyDescent="0.2">
      <c r="A24" s="49">
        <v>3100</v>
      </c>
      <c r="B24" s="11" t="s">
        <v>88</v>
      </c>
      <c r="C24" s="15">
        <v>157588</v>
      </c>
      <c r="D24" s="15">
        <v>0</v>
      </c>
      <c r="E24" s="15">
        <f t="shared" si="0"/>
        <v>157588</v>
      </c>
      <c r="F24" s="15">
        <v>33212</v>
      </c>
      <c r="G24" s="15">
        <v>33212</v>
      </c>
      <c r="H24" s="15">
        <f t="shared" si="1"/>
        <v>124376</v>
      </c>
    </row>
    <row r="25" spans="1:8" x14ac:dyDescent="0.2">
      <c r="A25" s="49">
        <v>3200</v>
      </c>
      <c r="B25" s="11" t="s">
        <v>89</v>
      </c>
      <c r="C25" s="15">
        <v>19184</v>
      </c>
      <c r="D25" s="15">
        <v>0</v>
      </c>
      <c r="E25" s="15">
        <f t="shared" si="0"/>
        <v>19184</v>
      </c>
      <c r="F25" s="15">
        <v>8700</v>
      </c>
      <c r="G25" s="15">
        <v>7250</v>
      </c>
      <c r="H25" s="15">
        <f t="shared" si="1"/>
        <v>10484</v>
      </c>
    </row>
    <row r="26" spans="1:8" x14ac:dyDescent="0.2">
      <c r="A26" s="49">
        <v>3300</v>
      </c>
      <c r="B26" s="11" t="s">
        <v>90</v>
      </c>
      <c r="C26" s="15">
        <v>375000</v>
      </c>
      <c r="D26" s="15">
        <v>0</v>
      </c>
      <c r="E26" s="15">
        <f t="shared" si="0"/>
        <v>375000</v>
      </c>
      <c r="F26" s="15">
        <v>152424</v>
      </c>
      <c r="G26" s="15">
        <v>152424</v>
      </c>
      <c r="H26" s="15">
        <f t="shared" si="1"/>
        <v>222576</v>
      </c>
    </row>
    <row r="27" spans="1:8" x14ac:dyDescent="0.2">
      <c r="A27" s="49">
        <v>3400</v>
      </c>
      <c r="B27" s="11" t="s">
        <v>91</v>
      </c>
      <c r="C27" s="15">
        <v>62000</v>
      </c>
      <c r="D27" s="15">
        <v>0</v>
      </c>
      <c r="E27" s="15">
        <f t="shared" si="0"/>
        <v>62000</v>
      </c>
      <c r="F27" s="15">
        <v>10580.7</v>
      </c>
      <c r="G27" s="15">
        <v>10580.7</v>
      </c>
      <c r="H27" s="15">
        <f t="shared" si="1"/>
        <v>51419.3</v>
      </c>
    </row>
    <row r="28" spans="1:8" x14ac:dyDescent="0.2">
      <c r="A28" s="49">
        <v>3500</v>
      </c>
      <c r="B28" s="11" t="s">
        <v>92</v>
      </c>
      <c r="C28" s="15">
        <v>767027.54</v>
      </c>
      <c r="D28" s="15">
        <v>0</v>
      </c>
      <c r="E28" s="15">
        <f t="shared" si="0"/>
        <v>767027.54</v>
      </c>
      <c r="F28" s="15">
        <v>213672.09</v>
      </c>
      <c r="G28" s="15">
        <v>213672.09</v>
      </c>
      <c r="H28" s="15">
        <f t="shared" si="1"/>
        <v>553355.45000000007</v>
      </c>
    </row>
    <row r="29" spans="1:8" x14ac:dyDescent="0.2">
      <c r="A29" s="49">
        <v>3600</v>
      </c>
      <c r="B29" s="11" t="s">
        <v>93</v>
      </c>
      <c r="C29" s="15">
        <v>20000</v>
      </c>
      <c r="D29" s="15">
        <v>0</v>
      </c>
      <c r="E29" s="15">
        <f t="shared" si="0"/>
        <v>20000</v>
      </c>
      <c r="F29" s="15">
        <v>0</v>
      </c>
      <c r="G29" s="15">
        <v>0</v>
      </c>
      <c r="H29" s="15">
        <f t="shared" si="1"/>
        <v>20000</v>
      </c>
    </row>
    <row r="30" spans="1:8" x14ac:dyDescent="0.2">
      <c r="A30" s="49">
        <v>3700</v>
      </c>
      <c r="B30" s="11" t="s">
        <v>94</v>
      </c>
      <c r="C30" s="15">
        <v>25000</v>
      </c>
      <c r="D30" s="15">
        <v>0</v>
      </c>
      <c r="E30" s="15">
        <f t="shared" si="0"/>
        <v>25000</v>
      </c>
      <c r="F30" s="15">
        <v>0</v>
      </c>
      <c r="G30" s="15">
        <v>0</v>
      </c>
      <c r="H30" s="15">
        <f t="shared" si="1"/>
        <v>25000</v>
      </c>
    </row>
    <row r="31" spans="1:8" x14ac:dyDescent="0.2">
      <c r="A31" s="49">
        <v>3800</v>
      </c>
      <c r="B31" s="11" t="s">
        <v>95</v>
      </c>
      <c r="C31" s="15">
        <v>30000</v>
      </c>
      <c r="D31" s="15">
        <v>0</v>
      </c>
      <c r="E31" s="15">
        <f t="shared" si="0"/>
        <v>30000</v>
      </c>
      <c r="F31" s="15">
        <v>9335.32</v>
      </c>
      <c r="G31" s="15">
        <v>9335.32</v>
      </c>
      <c r="H31" s="15">
        <f t="shared" si="1"/>
        <v>20664.68</v>
      </c>
    </row>
    <row r="32" spans="1:8" x14ac:dyDescent="0.2">
      <c r="A32" s="49">
        <v>3900</v>
      </c>
      <c r="B32" s="11" t="s">
        <v>19</v>
      </c>
      <c r="C32" s="15">
        <v>41050</v>
      </c>
      <c r="D32" s="15">
        <v>0</v>
      </c>
      <c r="E32" s="15">
        <f t="shared" si="0"/>
        <v>41050</v>
      </c>
      <c r="F32" s="15">
        <v>15045.39</v>
      </c>
      <c r="G32" s="15">
        <v>15045.39</v>
      </c>
      <c r="H32" s="15">
        <f t="shared" si="1"/>
        <v>26004.61</v>
      </c>
    </row>
    <row r="33" spans="1:8" x14ac:dyDescent="0.2">
      <c r="A33" s="48" t="s">
        <v>68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96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97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98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99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100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101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102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69</v>
      </c>
      <c r="B43" s="7"/>
      <c r="C43" s="15">
        <f>SUM(C44:C52)</f>
        <v>50000</v>
      </c>
      <c r="D43" s="15">
        <f>SUM(D44:D52)</f>
        <v>0</v>
      </c>
      <c r="E43" s="15">
        <f t="shared" si="0"/>
        <v>50000</v>
      </c>
      <c r="F43" s="15">
        <f>SUM(F44:F52)</f>
        <v>9848.4</v>
      </c>
      <c r="G43" s="15">
        <f>SUM(G44:G52)</f>
        <v>9848.4</v>
      </c>
      <c r="H43" s="15">
        <f t="shared" si="1"/>
        <v>40151.599999999999</v>
      </c>
    </row>
    <row r="44" spans="1:8" x14ac:dyDescent="0.2">
      <c r="A44" s="49">
        <v>5100</v>
      </c>
      <c r="B44" s="11" t="s">
        <v>103</v>
      </c>
      <c r="C44" s="15">
        <v>0</v>
      </c>
      <c r="D44" s="15">
        <v>0</v>
      </c>
      <c r="E44" s="15">
        <f t="shared" si="0"/>
        <v>0</v>
      </c>
      <c r="F44" s="15">
        <v>0</v>
      </c>
      <c r="G44" s="15">
        <v>0</v>
      </c>
      <c r="H44" s="15">
        <f t="shared" si="1"/>
        <v>0</v>
      </c>
    </row>
    <row r="45" spans="1:8" x14ac:dyDescent="0.2">
      <c r="A45" s="49">
        <v>5200</v>
      </c>
      <c r="B45" s="11" t="s">
        <v>104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105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106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107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108</v>
      </c>
      <c r="C49" s="15">
        <v>50000</v>
      </c>
      <c r="D49" s="15">
        <v>0</v>
      </c>
      <c r="E49" s="15">
        <f t="shared" si="0"/>
        <v>50000</v>
      </c>
      <c r="F49" s="15">
        <v>9848.4</v>
      </c>
      <c r="G49" s="15">
        <v>9848.4</v>
      </c>
      <c r="H49" s="15">
        <f t="shared" si="1"/>
        <v>40151.599999999999</v>
      </c>
    </row>
    <row r="50" spans="1:8" x14ac:dyDescent="0.2">
      <c r="A50" s="49">
        <v>5700</v>
      </c>
      <c r="B50" s="11" t="s">
        <v>109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110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111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70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112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113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114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71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115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116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117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118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119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120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121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72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73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122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123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124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125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126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127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128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57</v>
      </c>
      <c r="C77" s="17">
        <f t="shared" ref="C77:H77" si="4">SUM(C5+C13+C23+C33+C43+C53+C57+C65+C69)</f>
        <v>3820000</v>
      </c>
      <c r="D77" s="17">
        <f t="shared" si="4"/>
        <v>0</v>
      </c>
      <c r="E77" s="17">
        <f t="shared" si="4"/>
        <v>3820000</v>
      </c>
      <c r="F77" s="17">
        <f t="shared" si="4"/>
        <v>1092627.6099999999</v>
      </c>
      <c r="G77" s="17">
        <f t="shared" si="4"/>
        <v>1091177.6099999999</v>
      </c>
      <c r="H77" s="17">
        <f t="shared" si="4"/>
        <v>2727372.39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133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58</v>
      </c>
      <c r="B2" s="58"/>
      <c r="C2" s="52" t="s">
        <v>64</v>
      </c>
      <c r="D2" s="53"/>
      <c r="E2" s="53"/>
      <c r="F2" s="53"/>
      <c r="G2" s="54"/>
      <c r="H2" s="55" t="s">
        <v>63</v>
      </c>
    </row>
    <row r="3" spans="1:8" ht="24.95" customHeight="1" x14ac:dyDescent="0.2">
      <c r="A3" s="59"/>
      <c r="B3" s="60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3770000</v>
      </c>
      <c r="D6" s="50">
        <v>0</v>
      </c>
      <c r="E6" s="50">
        <f>C6+D6</f>
        <v>3770000</v>
      </c>
      <c r="F6" s="50">
        <v>1082779.21</v>
      </c>
      <c r="G6" s="50">
        <v>1081329.21</v>
      </c>
      <c r="H6" s="50">
        <f>E6-F6</f>
        <v>2687220.79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50000</v>
      </c>
      <c r="D8" s="50">
        <v>0</v>
      </c>
      <c r="E8" s="50">
        <f>C8+D8</f>
        <v>50000</v>
      </c>
      <c r="F8" s="50">
        <v>9848.4</v>
      </c>
      <c r="G8" s="50">
        <v>9848.4</v>
      </c>
      <c r="H8" s="50">
        <f>E8-F8</f>
        <v>40151.599999999999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57</v>
      </c>
      <c r="C16" s="17">
        <f>SUM(C6+C8+C10+C12+C14)</f>
        <v>3820000</v>
      </c>
      <c r="D16" s="17">
        <f>SUM(D6+D8+D10+D12+D14)</f>
        <v>0</v>
      </c>
      <c r="E16" s="17">
        <f>SUM(E6+E8+E10+E12+E14)</f>
        <v>3820000</v>
      </c>
      <c r="F16" s="17">
        <f t="shared" ref="F16:H16" si="0">SUM(F6+F8+F10+F12+F14)</f>
        <v>1092627.6099999999</v>
      </c>
      <c r="G16" s="17">
        <f t="shared" si="0"/>
        <v>1091177.6099999999</v>
      </c>
      <c r="H16" s="17">
        <f t="shared" si="0"/>
        <v>2727372.39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58</v>
      </c>
      <c r="B3" s="58"/>
      <c r="C3" s="52" t="s">
        <v>64</v>
      </c>
      <c r="D3" s="53"/>
      <c r="E3" s="53"/>
      <c r="F3" s="53"/>
      <c r="G3" s="54"/>
      <c r="H3" s="55" t="s">
        <v>63</v>
      </c>
    </row>
    <row r="4" spans="1:8" ht="24.95" customHeight="1" x14ac:dyDescent="0.2">
      <c r="A4" s="59"/>
      <c r="B4" s="60"/>
      <c r="C4" s="9" t="s">
        <v>59</v>
      </c>
      <c r="D4" s="9" t="s">
        <v>129</v>
      </c>
      <c r="E4" s="9" t="s">
        <v>60</v>
      </c>
      <c r="F4" s="9" t="s">
        <v>61</v>
      </c>
      <c r="G4" s="9" t="s">
        <v>62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130</v>
      </c>
      <c r="F5" s="10">
        <v>4</v>
      </c>
      <c r="G5" s="10">
        <v>5</v>
      </c>
      <c r="H5" s="10" t="s">
        <v>131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134</v>
      </c>
      <c r="B7" s="22"/>
      <c r="C7" s="15">
        <v>1826236.17</v>
      </c>
      <c r="D7" s="15">
        <v>0</v>
      </c>
      <c r="E7" s="15">
        <f>C7+D7</f>
        <v>1826236.17</v>
      </c>
      <c r="F7" s="15">
        <v>450809.59</v>
      </c>
      <c r="G7" s="15">
        <v>449359.59</v>
      </c>
      <c r="H7" s="15">
        <f>E7-F7</f>
        <v>1375426.5799999998</v>
      </c>
    </row>
    <row r="8" spans="1:8" x14ac:dyDescent="0.2">
      <c r="A8" s="4" t="s">
        <v>135</v>
      </c>
      <c r="B8" s="22"/>
      <c r="C8" s="15">
        <v>49000</v>
      </c>
      <c r="D8" s="15">
        <v>0</v>
      </c>
      <c r="E8" s="15">
        <f t="shared" ref="E8:E13" si="0">C8+D8</f>
        <v>49000</v>
      </c>
      <c r="F8" s="15">
        <v>0</v>
      </c>
      <c r="G8" s="15">
        <v>0</v>
      </c>
      <c r="H8" s="15">
        <f t="shared" ref="H8:H13" si="1">E8-F8</f>
        <v>49000</v>
      </c>
    </row>
    <row r="9" spans="1:8" x14ac:dyDescent="0.2">
      <c r="A9" s="4" t="s">
        <v>136</v>
      </c>
      <c r="B9" s="22"/>
      <c r="C9" s="15">
        <v>1944763.83</v>
      </c>
      <c r="D9" s="15">
        <v>0</v>
      </c>
      <c r="E9" s="15">
        <f t="shared" si="0"/>
        <v>1944763.83</v>
      </c>
      <c r="F9" s="15">
        <v>641818.02</v>
      </c>
      <c r="G9" s="15">
        <v>641818.02</v>
      </c>
      <c r="H9" s="15">
        <f t="shared" si="1"/>
        <v>1302945.81</v>
      </c>
    </row>
    <row r="10" spans="1:8" x14ac:dyDescent="0.2">
      <c r="A10" s="4" t="s">
        <v>53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54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55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56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57</v>
      </c>
      <c r="C16" s="23">
        <f t="shared" ref="C16:H16" si="2">SUM(C7:C15)</f>
        <v>3820000</v>
      </c>
      <c r="D16" s="23">
        <f t="shared" si="2"/>
        <v>0</v>
      </c>
      <c r="E16" s="23">
        <f t="shared" si="2"/>
        <v>3820000</v>
      </c>
      <c r="F16" s="23">
        <f t="shared" si="2"/>
        <v>1092627.6100000001</v>
      </c>
      <c r="G16" s="23">
        <f t="shared" si="2"/>
        <v>1091177.6100000001</v>
      </c>
      <c r="H16" s="23">
        <f t="shared" si="2"/>
        <v>2727372.3899999997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58</v>
      </c>
      <c r="B21" s="58"/>
      <c r="C21" s="52" t="s">
        <v>64</v>
      </c>
      <c r="D21" s="53"/>
      <c r="E21" s="53"/>
      <c r="F21" s="53"/>
      <c r="G21" s="54"/>
      <c r="H21" s="55" t="s">
        <v>63</v>
      </c>
    </row>
    <row r="22" spans="1:8" ht="22.5" x14ac:dyDescent="0.2">
      <c r="A22" s="59"/>
      <c r="B22" s="60"/>
      <c r="C22" s="9" t="s">
        <v>59</v>
      </c>
      <c r="D22" s="9" t="s">
        <v>129</v>
      </c>
      <c r="E22" s="9" t="s">
        <v>60</v>
      </c>
      <c r="F22" s="9" t="s">
        <v>61</v>
      </c>
      <c r="G22" s="9" t="s">
        <v>62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130</v>
      </c>
      <c r="F23" s="10">
        <v>4</v>
      </c>
      <c r="G23" s="10">
        <v>5</v>
      </c>
      <c r="H23" s="10" t="s">
        <v>131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57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58</v>
      </c>
      <c r="B34" s="58"/>
      <c r="C34" s="52" t="s">
        <v>64</v>
      </c>
      <c r="D34" s="53"/>
      <c r="E34" s="53"/>
      <c r="F34" s="53"/>
      <c r="G34" s="54"/>
      <c r="H34" s="55" t="s">
        <v>63</v>
      </c>
    </row>
    <row r="35" spans="1:8" ht="22.5" x14ac:dyDescent="0.2">
      <c r="A35" s="59"/>
      <c r="B35" s="60"/>
      <c r="C35" s="9" t="s">
        <v>59</v>
      </c>
      <c r="D35" s="9" t="s">
        <v>129</v>
      </c>
      <c r="E35" s="9" t="s">
        <v>60</v>
      </c>
      <c r="F35" s="9" t="s">
        <v>61</v>
      </c>
      <c r="G35" s="9" t="s">
        <v>62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130</v>
      </c>
      <c r="F36" s="10">
        <v>4</v>
      </c>
      <c r="G36" s="10">
        <v>5</v>
      </c>
      <c r="H36" s="10" t="s">
        <v>131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57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showGridLines="0" tabSelected="1" topLeftCell="A19" workbookViewId="0">
      <selection activeCell="A44" sqref="A44:G53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58</v>
      </c>
      <c r="B2" s="58"/>
      <c r="C2" s="52" t="s">
        <v>64</v>
      </c>
      <c r="D2" s="53"/>
      <c r="E2" s="53"/>
      <c r="F2" s="53"/>
      <c r="G2" s="54"/>
      <c r="H2" s="55" t="s">
        <v>63</v>
      </c>
    </row>
    <row r="3" spans="1:8" ht="24.95" customHeight="1" x14ac:dyDescent="0.2">
      <c r="A3" s="59"/>
      <c r="B3" s="60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3820000</v>
      </c>
      <c r="D16" s="15">
        <f t="shared" si="3"/>
        <v>0</v>
      </c>
      <c r="E16" s="15">
        <f t="shared" si="3"/>
        <v>3820000</v>
      </c>
      <c r="F16" s="15">
        <f t="shared" si="3"/>
        <v>1092627.6100000001</v>
      </c>
      <c r="G16" s="15">
        <f t="shared" si="3"/>
        <v>1091177.6100000001</v>
      </c>
      <c r="H16" s="15">
        <f t="shared" si="3"/>
        <v>2727372.3899999997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3820000</v>
      </c>
      <c r="D20" s="15">
        <v>0</v>
      </c>
      <c r="E20" s="15">
        <f t="shared" si="5"/>
        <v>3820000</v>
      </c>
      <c r="F20" s="15">
        <v>1092627.6100000001</v>
      </c>
      <c r="G20" s="15">
        <v>1091177.6100000001</v>
      </c>
      <c r="H20" s="15">
        <f t="shared" si="4"/>
        <v>2727372.3899999997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57</v>
      </c>
      <c r="C42" s="23">
        <f t="shared" ref="C42:H42" si="12">SUM(C36+C25+C16+C6)</f>
        <v>3820000</v>
      </c>
      <c r="D42" s="23">
        <f t="shared" si="12"/>
        <v>0</v>
      </c>
      <c r="E42" s="23">
        <f t="shared" si="12"/>
        <v>3820000</v>
      </c>
      <c r="F42" s="23">
        <f t="shared" si="12"/>
        <v>1092627.6100000001</v>
      </c>
      <c r="G42" s="23">
        <f t="shared" si="12"/>
        <v>1091177.6100000001</v>
      </c>
      <c r="H42" s="23">
        <f t="shared" si="12"/>
        <v>2727372.3899999997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65" t="s">
        <v>141</v>
      </c>
      <c r="B44" s="65"/>
      <c r="C44" s="65"/>
      <c r="D44" s="65"/>
      <c r="E44" s="65"/>
      <c r="F44" s="65"/>
      <c r="G44" s="65"/>
      <c r="H44" s="37"/>
    </row>
    <row r="45" spans="1:8" x14ac:dyDescent="0.2">
      <c r="A45" s="67"/>
      <c r="B45" s="68"/>
      <c r="C45" s="69"/>
      <c r="D45" s="69"/>
      <c r="E45" s="66"/>
      <c r="F45" s="66"/>
      <c r="G45" s="66"/>
      <c r="H45" s="37"/>
    </row>
    <row r="46" spans="1:8" x14ac:dyDescent="0.2">
      <c r="A46" s="67"/>
      <c r="B46" s="68"/>
      <c r="C46" s="69"/>
      <c r="D46" s="69"/>
      <c r="E46" s="66"/>
      <c r="F46" s="66"/>
      <c r="G46" s="66"/>
    </row>
    <row r="47" spans="1:8" x14ac:dyDescent="0.2">
      <c r="A47" s="67"/>
      <c r="B47" s="68"/>
      <c r="C47" s="69"/>
      <c r="D47" s="69"/>
      <c r="E47" s="66"/>
      <c r="F47" s="66"/>
      <c r="G47" s="66"/>
    </row>
    <row r="48" spans="1:8" x14ac:dyDescent="0.2">
      <c r="A48" s="64" t="s">
        <v>142</v>
      </c>
      <c r="B48" s="64"/>
      <c r="C48" s="64"/>
      <c r="D48" s="64"/>
      <c r="E48" s="64"/>
      <c r="F48" s="64"/>
      <c r="G48" s="64"/>
    </row>
    <row r="49" spans="1:7" x14ac:dyDescent="0.2">
      <c r="A49" s="67"/>
      <c r="B49" s="70"/>
      <c r="C49" s="70"/>
      <c r="D49" s="70"/>
      <c r="E49" s="66"/>
      <c r="F49" s="66"/>
      <c r="G49" s="66"/>
    </row>
    <row r="50" spans="1:7" x14ac:dyDescent="0.2">
      <c r="A50" s="67"/>
      <c r="B50" s="70"/>
      <c r="C50" s="70"/>
      <c r="D50" s="70"/>
      <c r="E50" s="66"/>
      <c r="F50" s="66"/>
      <c r="G50" s="66"/>
    </row>
    <row r="51" spans="1:7" x14ac:dyDescent="0.2">
      <c r="A51" s="67"/>
      <c r="B51" s="71"/>
      <c r="C51" s="72"/>
      <c r="D51" s="72"/>
      <c r="E51" s="66"/>
      <c r="F51" s="66"/>
      <c r="G51" s="66"/>
    </row>
    <row r="52" spans="1:7" x14ac:dyDescent="0.2">
      <c r="A52" s="64" t="s">
        <v>143</v>
      </c>
      <c r="B52" s="64"/>
      <c r="C52" s="64"/>
      <c r="D52" s="64"/>
      <c r="E52" s="64"/>
      <c r="F52" s="64"/>
      <c r="G52" s="64"/>
    </row>
    <row r="53" spans="1:7" x14ac:dyDescent="0.2">
      <c r="A53" s="63" t="s">
        <v>144</v>
      </c>
      <c r="B53" s="63"/>
      <c r="C53" s="63"/>
      <c r="D53" s="63"/>
      <c r="E53" s="63"/>
      <c r="F53" s="63"/>
      <c r="G53" s="63"/>
    </row>
  </sheetData>
  <sheetProtection formatCells="0" formatColumns="0" formatRows="0" autoFilter="0"/>
  <mergeCells count="8">
    <mergeCell ref="A48:G48"/>
    <mergeCell ref="A52:G52"/>
    <mergeCell ref="A53:G53"/>
    <mergeCell ref="A1:H1"/>
    <mergeCell ref="A2:B4"/>
    <mergeCell ref="C2:G2"/>
    <mergeCell ref="H2:H3"/>
    <mergeCell ref="A44:G4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2021-07-08T14:12:04Z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