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e\Desktop\Ecoforum\informacion financiera 2do trimestre 2022\"/>
    </mc:Choice>
  </mc:AlternateContent>
  <xr:revisionPtr revIDLastSave="0" documentId="13_ncr:1_{F97EEEEA-F3E9-4E6F-8421-6FB59147BBE5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4" l="1"/>
  <c r="F52" i="4"/>
  <c r="D52" i="4"/>
  <c r="H50" i="4"/>
  <c r="H48" i="4"/>
  <c r="H46" i="4"/>
  <c r="H44" i="4"/>
  <c r="H38" i="4"/>
  <c r="E50" i="4"/>
  <c r="E48" i="4"/>
  <c r="E46" i="4"/>
  <c r="E44" i="4"/>
  <c r="E42" i="4"/>
  <c r="H42" i="4" s="1"/>
  <c r="E40" i="4"/>
  <c r="H40" i="4" s="1"/>
  <c r="H52" i="4" s="1"/>
  <c r="E38" i="4"/>
  <c r="C52" i="4"/>
  <c r="G30" i="4"/>
  <c r="F30" i="4"/>
  <c r="H28" i="4"/>
  <c r="H27" i="4"/>
  <c r="E28" i="4"/>
  <c r="E27" i="4"/>
  <c r="E26" i="4"/>
  <c r="H26" i="4" s="1"/>
  <c r="E25" i="4"/>
  <c r="E30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25" i="4" l="1"/>
  <c r="H30" i="4" s="1"/>
  <c r="E52" i="4"/>
  <c r="H16" i="4"/>
  <c r="E16" i="4"/>
  <c r="H33" i="5" l="1"/>
  <c r="H32" i="5"/>
  <c r="H23" i="5"/>
  <c r="H22" i="5"/>
  <c r="H13" i="5"/>
  <c r="H12" i="5"/>
  <c r="E40" i="5"/>
  <c r="H40" i="5" s="1"/>
  <c r="E39" i="5"/>
  <c r="H39" i="5" s="1"/>
  <c r="E38" i="5"/>
  <c r="E36" i="5" s="1"/>
  <c r="E37" i="5"/>
  <c r="H37" i="5" s="1"/>
  <c r="E34" i="5"/>
  <c r="H34" i="5" s="1"/>
  <c r="E33" i="5"/>
  <c r="E32" i="5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E22" i="5"/>
  <c r="E21" i="5"/>
  <c r="H21" i="5" s="1"/>
  <c r="E20" i="5"/>
  <c r="H20" i="5" s="1"/>
  <c r="H16" i="5" s="1"/>
  <c r="E19" i="5"/>
  <c r="H19" i="5" s="1"/>
  <c r="E18" i="5"/>
  <c r="H18" i="5" s="1"/>
  <c r="E17" i="5"/>
  <c r="H17" i="5" s="1"/>
  <c r="E14" i="5"/>
  <c r="H14" i="5" s="1"/>
  <c r="E13" i="5"/>
  <c r="E12" i="5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42" i="5" s="1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72" i="6"/>
  <c r="H71" i="6"/>
  <c r="H64" i="6"/>
  <c r="H63" i="6"/>
  <c r="H56" i="6"/>
  <c r="H55" i="6"/>
  <c r="H48" i="6"/>
  <c r="H47" i="6"/>
  <c r="H40" i="6"/>
  <c r="H39" i="6"/>
  <c r="H16" i="6"/>
  <c r="H12" i="6"/>
  <c r="E76" i="6"/>
  <c r="H76" i="6" s="1"/>
  <c r="E75" i="6"/>
  <c r="H75" i="6" s="1"/>
  <c r="E74" i="6"/>
  <c r="H74" i="6" s="1"/>
  <c r="E73" i="6"/>
  <c r="H73" i="6" s="1"/>
  <c r="E72" i="6"/>
  <c r="E71" i="6"/>
  <c r="E70" i="6"/>
  <c r="H70" i="6" s="1"/>
  <c r="E69" i="6"/>
  <c r="H69" i="6" s="1"/>
  <c r="E68" i="6"/>
  <c r="H68" i="6" s="1"/>
  <c r="E67" i="6"/>
  <c r="H67" i="6" s="1"/>
  <c r="E66" i="6"/>
  <c r="H66" i="6" s="1"/>
  <c r="E64" i="6"/>
  <c r="E63" i="6"/>
  <c r="E62" i="6"/>
  <c r="H62" i="6" s="1"/>
  <c r="E61" i="6"/>
  <c r="H61" i="6" s="1"/>
  <c r="E60" i="6"/>
  <c r="H60" i="6" s="1"/>
  <c r="E59" i="6"/>
  <c r="H59" i="6" s="1"/>
  <c r="E58" i="6"/>
  <c r="H58" i="6" s="1"/>
  <c r="E56" i="6"/>
  <c r="E55" i="6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E33" i="6" s="1"/>
  <c r="H33" i="6" s="1"/>
  <c r="C23" i="6"/>
  <c r="C13" i="6"/>
  <c r="C5" i="6"/>
  <c r="E16" i="8" l="1"/>
  <c r="E43" i="6"/>
  <c r="H43" i="6" s="1"/>
  <c r="E23" i="6"/>
  <c r="H23" i="6" s="1"/>
  <c r="G77" i="6"/>
  <c r="E13" i="6"/>
  <c r="H13" i="6" s="1"/>
  <c r="H6" i="5"/>
  <c r="H25" i="5"/>
  <c r="F77" i="6"/>
  <c r="H6" i="8"/>
  <c r="H16" i="8" s="1"/>
  <c r="F42" i="5"/>
  <c r="H38" i="5"/>
  <c r="H36" i="5" s="1"/>
  <c r="H42" i="5" s="1"/>
  <c r="C77" i="6"/>
  <c r="E6" i="5"/>
  <c r="D77" i="6"/>
  <c r="E5" i="6"/>
  <c r="D42" i="5"/>
  <c r="G42" i="5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<sst xmlns="http://schemas.openxmlformats.org/spreadsheetml/2006/main" count="203" uniqueCount="145">
  <si>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</si>
  <si>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</si>
  <si>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</si>
  <si>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</si>
  <si>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</si>
  <si>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</si>
  <si>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</si>
  <si>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</si>
  <si>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</si>
  <si>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</si>
  <si>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</si>
  <si>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</si>
  <si>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</si>
  <si>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</si>
  <si>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</si>
  <si>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</si>
  <si>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</si>
  <si>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</si>
  <si>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</si>
  <si>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</si>
  <si>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</si>
  <si>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</si>
  <si>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</si>
  <si>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</si>
  <si>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</si>
  <si>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</si>
  <si>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</si>
  <si>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</si>
  <si>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</si>
  <si>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</si>
  <si>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</si>
  <si>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</si>
  <si>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</si>
  <si>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</si>
  <si>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</si>
  <si>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</si>
  <si>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</si>
  <si>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</si>
  <si>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</si>
  <si>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</si>
  <si>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</si>
  <si>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</si>
  <si>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</si>
  <si>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</si>
  <si>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</si>
  <si>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</si>
  <si>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</si>
  <si>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</si>
  <si>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</si>
  <si>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</si>
  <si>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</si>
  <si>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</si>
  <si>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</si>
  <si>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</si>
  <si>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</si>
  <si>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</si>
  <si>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</si>
  <si>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</si>
  <si>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</si>
  <si>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</si>
  <si>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</si>
  <si>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</si>
  <si>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</si>
  <si>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</si>
  <si>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</si>
  <si>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</si>
  <si>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</si>
  <si>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</si>
  <si>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</si>
  <si>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</si>
  <si>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</si>
  <si>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</si>
  <si>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</si>
  <si>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</si>
  <si>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</si>
  <si>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</si>
  <si>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</si>
  <si>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</si>
  <si>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</si>
  <si>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</si>
  <si>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</si>
  <si>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</si>
  <si>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</si>
  <si>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</si>
  <si>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</si>
  <si>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</si>
  <si>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</si>
  <si>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</si>
  <si>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</si>
  <si>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</si>
  <si>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</si>
  <si>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</si>
  <si>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</si>
  <si>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</si>
  <si>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</si>
  <si>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</si>
  <si>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</si>
  <si>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</si>
  <si>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</si>
  <si>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</si>
  <si>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</si>
  <si>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</si>
  <si>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</si>
  <si>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</si>
  <si>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</si>
  <si>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</si>
  <si>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</si>
  <si>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</si>
  <si>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</si>
  <si>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</si>
  <si>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</si>
  <si>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</si>
  <si>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</si>
  <si>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</si>
  <si>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</si>
  <si>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</si>
  <si>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</si>
  <si>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</si>
  <si>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</si>
  <si>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</si>
  <si>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</si>
  <si>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</si>
  <si>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</si>
  <si>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</si>
  <si>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</si>
  <si>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</si>
  <si>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</si>
  <si>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</si>
  <si>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</si>
  <si>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</si>
  <si>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</si>
  <si>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</si>
  <si>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 la Feria Regional Puerta de Oro del Bajío
Estado Analítico del Ejercicio del Presupuesto de Egresos
Clasificación por Objeto del Gasto(Capítulo y Concepto)
Del 1 de Enero AL 30 DE JUNIO DEL 2022</t>
  </si>
  <si>
    <t>Patronato de la Feria Regional Puerta de Oro del Bajío
Estado Analítico del Ejercicio del Presupuesto de Egresos
Clasificación Ecónomica (Por Tipo de Gasto)
Del 1 de Enero AL 30 DE JUNIO DEL 2022</t>
  </si>
  <si>
    <t>ADMINISTRACIÓN GENERAL</t>
  </si>
  <si>
    <t>VENTAS</t>
  </si>
  <si>
    <t>MATENIMIENTO Y ADECUACIÓN DE INST.</t>
  </si>
  <si>
    <t>Patronato de la Feria Regional Puerta de Oro del Bajío
Estado Analítico del Ejercicio del Presupuesto de Egresos
Clasificación Administrativa
Del 1 de Enero AL 30 DE JUNIO DEL 2022</t>
  </si>
  <si>
    <t>Gobierno (Federal/Estatal/Municipal) de Patronato de la Feria Regional Puerta de Oro del Bajío
Estado Analítico del Ejercicio del Presupuesto de Egresos
Clasificación Administrativa
Del 1 de Enero AL 30 DE JUNIO DEL 2022</t>
  </si>
  <si>
    <t>Sector Paraestatal del Gobierno (Federal/Estatal/Municipal) de Patronato de la Feria Regional Puerta de Oro del Bajío
Estado Analítico del Ejercicio del Presupuesto de Egresos
Clasificación Administrativa
Del 1 de Enero AL 30 DE JUNIO DEL 2022</t>
  </si>
  <si>
    <t>Patronato de la Feria Regional Puerta de Oro del Bajío
Estado Análitico del Ejercicio del Presupuesto de Egresos
Clasificación Funcional (Finalidad y Función)
Del 1 de Enero AL 30 DE JUNIO DEL 2022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</si>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</sst>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center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8" fillId="0" borderId="0" xfId="16"/>
    <xf numFmtId="0" fontId="6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DAC4A5A3-E273-46EA-B595-1C66EBA11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showGridLines="0" topLeftCell="A49" workbookViewId="0">
      <selection activeCell="A79" sqref="A79:G88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2" t="s">
        <v>132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8" t="s">
        <v>65</v>
      </c>
      <c r="B5" s="7"/>
      <c r="C5" s="14">
        <f>SUM(C6:C12)</f>
        <v>2079733.6</v>
      </c>
      <c r="D5" s="14">
        <f>SUM(D6:D12)</f>
        <v>0</v>
      </c>
      <c r="E5" s="14">
        <f>C5+D5</f>
        <v>2079733.6</v>
      </c>
      <c r="F5" s="14">
        <f>SUM(F6:F12)</f>
        <v>848403.38</v>
      </c>
      <c r="G5" s="14">
        <f>SUM(G6:G12)</f>
        <v>848403.38</v>
      </c>
      <c r="H5" s="14">
        <f>E5-F5</f>
        <v>1231330.2200000002</v>
      </c>
    </row>
    <row r="6" spans="1:8" x14ac:dyDescent="0.2">
      <c r="A6" s="49">
        <v>1100</v>
      </c>
      <c r="B6" s="11" t="s">
        <v>74</v>
      </c>
      <c r="C6" s="15">
        <v>550273.07999999996</v>
      </c>
      <c r="D6" s="15">
        <v>0</v>
      </c>
      <c r="E6" s="15">
        <f t="shared" ref="E6:E69" si="0">C6+D6</f>
        <v>550273.07999999996</v>
      </c>
      <c r="F6" s="15">
        <v>148655.62</v>
      </c>
      <c r="G6" s="15">
        <v>148655.62</v>
      </c>
      <c r="H6" s="15">
        <f t="shared" ref="H6:H69" si="1">E6-F6</f>
        <v>401617.45999999996</v>
      </c>
    </row>
    <row r="7" spans="1:8" x14ac:dyDescent="0.2">
      <c r="A7" s="49">
        <v>1200</v>
      </c>
      <c r="B7" s="11" t="s">
        <v>75</v>
      </c>
      <c r="C7" s="15">
        <v>948900.48</v>
      </c>
      <c r="D7" s="15">
        <v>0</v>
      </c>
      <c r="E7" s="15">
        <f t="shared" si="0"/>
        <v>948900.48</v>
      </c>
      <c r="F7" s="15">
        <v>561949.15</v>
      </c>
      <c r="G7" s="15">
        <v>561949.15</v>
      </c>
      <c r="H7" s="15">
        <f t="shared" si="1"/>
        <v>386951.32999999996</v>
      </c>
    </row>
    <row r="8" spans="1:8" x14ac:dyDescent="0.2">
      <c r="A8" s="49">
        <v>1300</v>
      </c>
      <c r="B8" s="11" t="s">
        <v>76</v>
      </c>
      <c r="C8" s="15">
        <v>142851.21</v>
      </c>
      <c r="D8" s="15">
        <v>0</v>
      </c>
      <c r="E8" s="15">
        <f t="shared" si="0"/>
        <v>142851.21</v>
      </c>
      <c r="F8" s="15">
        <v>4962.41</v>
      </c>
      <c r="G8" s="15">
        <v>4962.41</v>
      </c>
      <c r="H8" s="15">
        <f t="shared" si="1"/>
        <v>137888.79999999999</v>
      </c>
    </row>
    <row r="9" spans="1:8" x14ac:dyDescent="0.2">
      <c r="A9" s="49">
        <v>1400</v>
      </c>
      <c r="B9" s="11" t="s">
        <v>35</v>
      </c>
      <c r="C9" s="15">
        <v>326703.37</v>
      </c>
      <c r="D9" s="15">
        <v>0</v>
      </c>
      <c r="E9" s="15">
        <f t="shared" si="0"/>
        <v>326703.37</v>
      </c>
      <c r="F9" s="15">
        <v>123911.58</v>
      </c>
      <c r="G9" s="15">
        <v>123911.58</v>
      </c>
      <c r="H9" s="15">
        <f t="shared" si="1"/>
        <v>202791.78999999998</v>
      </c>
    </row>
    <row r="10" spans="1:8" x14ac:dyDescent="0.2">
      <c r="A10" s="49">
        <v>1500</v>
      </c>
      <c r="B10" s="11" t="s">
        <v>77</v>
      </c>
      <c r="C10" s="15">
        <v>111005.46</v>
      </c>
      <c r="D10" s="15">
        <v>0</v>
      </c>
      <c r="E10" s="15">
        <f t="shared" si="0"/>
        <v>111005.46</v>
      </c>
      <c r="F10" s="15">
        <v>8924.6200000000008</v>
      </c>
      <c r="G10" s="15">
        <v>8924.6200000000008</v>
      </c>
      <c r="H10" s="15">
        <f t="shared" si="1"/>
        <v>102080.84000000001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78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66</v>
      </c>
      <c r="B13" s="7"/>
      <c r="C13" s="15">
        <f>SUM(C14:C22)</f>
        <v>157445.84</v>
      </c>
      <c r="D13" s="15">
        <f>SUM(D14:D22)</f>
        <v>0</v>
      </c>
      <c r="E13" s="15">
        <f t="shared" si="0"/>
        <v>157445.84</v>
      </c>
      <c r="F13" s="15">
        <f>SUM(F14:F22)</f>
        <v>53619.170000000006</v>
      </c>
      <c r="G13" s="15">
        <f>SUM(G14:G22)</f>
        <v>53619.170000000006</v>
      </c>
      <c r="H13" s="15">
        <f t="shared" si="1"/>
        <v>103826.66999999998</v>
      </c>
    </row>
    <row r="14" spans="1:8" x14ac:dyDescent="0.2">
      <c r="A14" s="49">
        <v>2100</v>
      </c>
      <c r="B14" s="11" t="s">
        <v>79</v>
      </c>
      <c r="C14" s="15">
        <v>51545.84</v>
      </c>
      <c r="D14" s="15">
        <v>0</v>
      </c>
      <c r="E14" s="15">
        <f t="shared" si="0"/>
        <v>51545.84</v>
      </c>
      <c r="F14" s="15">
        <v>14916.95</v>
      </c>
      <c r="G14" s="15">
        <v>14916.95</v>
      </c>
      <c r="H14" s="15">
        <f t="shared" si="1"/>
        <v>36628.89</v>
      </c>
    </row>
    <row r="15" spans="1:8" x14ac:dyDescent="0.2">
      <c r="A15" s="49">
        <v>2200</v>
      </c>
      <c r="B15" s="11" t="s">
        <v>80</v>
      </c>
      <c r="C15" s="15">
        <v>6400</v>
      </c>
      <c r="D15" s="15">
        <v>0</v>
      </c>
      <c r="E15" s="15">
        <f t="shared" si="0"/>
        <v>6400</v>
      </c>
      <c r="F15" s="15">
        <v>0</v>
      </c>
      <c r="G15" s="15">
        <v>0</v>
      </c>
      <c r="H15" s="15">
        <f t="shared" si="1"/>
        <v>6400</v>
      </c>
    </row>
    <row r="16" spans="1:8" x14ac:dyDescent="0.2">
      <c r="A16" s="49">
        <v>2300</v>
      </c>
      <c r="B16" s="11" t="s">
        <v>81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82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83</v>
      </c>
      <c r="C18" s="15">
        <v>0</v>
      </c>
      <c r="D18" s="15">
        <v>0</v>
      </c>
      <c r="E18" s="15">
        <f t="shared" si="0"/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49">
        <v>2600</v>
      </c>
      <c r="B19" s="11" t="s">
        <v>84</v>
      </c>
      <c r="C19" s="15">
        <v>70000</v>
      </c>
      <c r="D19" s="15">
        <v>0</v>
      </c>
      <c r="E19" s="15">
        <f t="shared" si="0"/>
        <v>70000</v>
      </c>
      <c r="F19" s="15">
        <v>32144.54</v>
      </c>
      <c r="G19" s="15">
        <v>32144.54</v>
      </c>
      <c r="H19" s="15">
        <f t="shared" si="1"/>
        <v>37855.46</v>
      </c>
    </row>
    <row r="20" spans="1:8" x14ac:dyDescent="0.2">
      <c r="A20" s="49">
        <v>2700</v>
      </c>
      <c r="B20" s="11" t="s">
        <v>85</v>
      </c>
      <c r="C20" s="15">
        <v>14500</v>
      </c>
      <c r="D20" s="15">
        <v>0</v>
      </c>
      <c r="E20" s="15">
        <f t="shared" si="0"/>
        <v>14500</v>
      </c>
      <c r="F20" s="15">
        <v>5884.68</v>
      </c>
      <c r="G20" s="15">
        <v>5884.68</v>
      </c>
      <c r="H20" s="15">
        <f t="shared" si="1"/>
        <v>8615.32</v>
      </c>
    </row>
    <row r="21" spans="1:8" x14ac:dyDescent="0.2">
      <c r="A21" s="49">
        <v>2800</v>
      </c>
      <c r="B21" s="11" t="s">
        <v>86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87</v>
      </c>
      <c r="C22" s="15">
        <v>15000</v>
      </c>
      <c r="D22" s="15">
        <v>0</v>
      </c>
      <c r="E22" s="15">
        <f t="shared" si="0"/>
        <v>15000</v>
      </c>
      <c r="F22" s="15">
        <v>673</v>
      </c>
      <c r="G22" s="15">
        <v>673</v>
      </c>
      <c r="H22" s="15">
        <f t="shared" si="1"/>
        <v>14327</v>
      </c>
    </row>
    <row r="23" spans="1:8" x14ac:dyDescent="0.2">
      <c r="A23" s="48" t="s">
        <v>67</v>
      </c>
      <c r="B23" s="7"/>
      <c r="C23" s="15">
        <f>SUM(C24:C32)</f>
        <v>1923590.85</v>
      </c>
      <c r="D23" s="15">
        <f>SUM(D24:D32)</f>
        <v>814711</v>
      </c>
      <c r="E23" s="15">
        <f t="shared" si="0"/>
        <v>2738301.85</v>
      </c>
      <c r="F23" s="15">
        <f>SUM(F24:F32)</f>
        <v>504520.86</v>
      </c>
      <c r="G23" s="15">
        <f>SUM(G24:G32)</f>
        <v>496962.86</v>
      </c>
      <c r="H23" s="15">
        <f t="shared" si="1"/>
        <v>2233780.9900000002</v>
      </c>
    </row>
    <row r="24" spans="1:8" x14ac:dyDescent="0.2">
      <c r="A24" s="49">
        <v>3100</v>
      </c>
      <c r="B24" s="11" t="s">
        <v>88</v>
      </c>
      <c r="C24" s="15">
        <v>158000</v>
      </c>
      <c r="D24" s="15">
        <v>0</v>
      </c>
      <c r="E24" s="15">
        <f t="shared" si="0"/>
        <v>158000</v>
      </c>
      <c r="F24" s="15">
        <v>45486</v>
      </c>
      <c r="G24" s="15">
        <v>37928</v>
      </c>
      <c r="H24" s="15">
        <f t="shared" si="1"/>
        <v>112514</v>
      </c>
    </row>
    <row r="25" spans="1:8" x14ac:dyDescent="0.2">
      <c r="A25" s="49">
        <v>3200</v>
      </c>
      <c r="B25" s="11" t="s">
        <v>89</v>
      </c>
      <c r="C25" s="15">
        <v>20000</v>
      </c>
      <c r="D25" s="15">
        <v>0</v>
      </c>
      <c r="E25" s="15">
        <f t="shared" si="0"/>
        <v>20000</v>
      </c>
      <c r="F25" s="15">
        <v>8700</v>
      </c>
      <c r="G25" s="15">
        <v>8700</v>
      </c>
      <c r="H25" s="15">
        <f t="shared" si="1"/>
        <v>11300</v>
      </c>
    </row>
    <row r="26" spans="1:8" x14ac:dyDescent="0.2">
      <c r="A26" s="49">
        <v>3300</v>
      </c>
      <c r="B26" s="11" t="s">
        <v>90</v>
      </c>
      <c r="C26" s="15">
        <v>360200</v>
      </c>
      <c r="D26" s="15">
        <v>0</v>
      </c>
      <c r="E26" s="15">
        <f t="shared" si="0"/>
        <v>360200</v>
      </c>
      <c r="F26" s="15">
        <v>179684</v>
      </c>
      <c r="G26" s="15">
        <v>179684</v>
      </c>
      <c r="H26" s="15">
        <f t="shared" si="1"/>
        <v>180516</v>
      </c>
    </row>
    <row r="27" spans="1:8" x14ac:dyDescent="0.2">
      <c r="A27" s="49">
        <v>3400</v>
      </c>
      <c r="B27" s="11" t="s">
        <v>91</v>
      </c>
      <c r="C27" s="15">
        <v>53000</v>
      </c>
      <c r="D27" s="15">
        <v>0</v>
      </c>
      <c r="E27" s="15">
        <f t="shared" si="0"/>
        <v>53000</v>
      </c>
      <c r="F27" s="15">
        <v>8277.08</v>
      </c>
      <c r="G27" s="15">
        <v>8277.08</v>
      </c>
      <c r="H27" s="15">
        <f t="shared" si="1"/>
        <v>44722.92</v>
      </c>
    </row>
    <row r="28" spans="1:8" x14ac:dyDescent="0.2">
      <c r="A28" s="49">
        <v>3500</v>
      </c>
      <c r="B28" s="11" t="s">
        <v>92</v>
      </c>
      <c r="C28" s="15">
        <v>1194624.29</v>
      </c>
      <c r="D28" s="15">
        <v>-86985.8</v>
      </c>
      <c r="E28" s="15">
        <f t="shared" si="0"/>
        <v>1107638.49</v>
      </c>
      <c r="F28" s="15">
        <v>69962.850000000006</v>
      </c>
      <c r="G28" s="15">
        <v>69962.850000000006</v>
      </c>
      <c r="H28" s="15">
        <f t="shared" si="1"/>
        <v>1037675.64</v>
      </c>
    </row>
    <row r="29" spans="1:8" x14ac:dyDescent="0.2">
      <c r="A29" s="49">
        <v>3600</v>
      </c>
      <c r="B29" s="11" t="s">
        <v>93</v>
      </c>
      <c r="C29" s="15">
        <v>40000</v>
      </c>
      <c r="D29" s="15">
        <v>0</v>
      </c>
      <c r="E29" s="15">
        <f t="shared" si="0"/>
        <v>40000</v>
      </c>
      <c r="F29" s="15">
        <v>23767.38</v>
      </c>
      <c r="G29" s="15">
        <v>23767.38</v>
      </c>
      <c r="H29" s="15">
        <f t="shared" si="1"/>
        <v>16232.619999999999</v>
      </c>
    </row>
    <row r="30" spans="1:8" x14ac:dyDescent="0.2">
      <c r="A30" s="49">
        <v>3700</v>
      </c>
      <c r="B30" s="11" t="s">
        <v>94</v>
      </c>
      <c r="C30" s="15">
        <v>25000</v>
      </c>
      <c r="D30" s="15">
        <v>0</v>
      </c>
      <c r="E30" s="15">
        <f t="shared" si="0"/>
        <v>25000</v>
      </c>
      <c r="F30" s="15">
        <v>20015.52</v>
      </c>
      <c r="G30" s="15">
        <v>20015.52</v>
      </c>
      <c r="H30" s="15">
        <f t="shared" si="1"/>
        <v>4984.4799999999996</v>
      </c>
    </row>
    <row r="31" spans="1:8" x14ac:dyDescent="0.2">
      <c r="A31" s="49">
        <v>3800</v>
      </c>
      <c r="B31" s="11" t="s">
        <v>95</v>
      </c>
      <c r="C31" s="15">
        <v>30000</v>
      </c>
      <c r="D31" s="15">
        <v>878696.8</v>
      </c>
      <c r="E31" s="15">
        <f t="shared" si="0"/>
        <v>908696.8</v>
      </c>
      <c r="F31" s="15">
        <v>100200.79</v>
      </c>
      <c r="G31" s="15">
        <v>100200.79</v>
      </c>
      <c r="H31" s="15">
        <f t="shared" si="1"/>
        <v>808496.01</v>
      </c>
    </row>
    <row r="32" spans="1:8" x14ac:dyDescent="0.2">
      <c r="A32" s="49">
        <v>3900</v>
      </c>
      <c r="B32" s="11" t="s">
        <v>19</v>
      </c>
      <c r="C32" s="15">
        <v>42766.559999999998</v>
      </c>
      <c r="D32" s="15">
        <v>23000</v>
      </c>
      <c r="E32" s="15">
        <f t="shared" si="0"/>
        <v>65766.559999999998</v>
      </c>
      <c r="F32" s="15">
        <v>48427.24</v>
      </c>
      <c r="G32" s="15">
        <v>48427.24</v>
      </c>
      <c r="H32" s="15">
        <f t="shared" si="1"/>
        <v>17339.32</v>
      </c>
    </row>
    <row r="33" spans="1:8" x14ac:dyDescent="0.2">
      <c r="A33" s="48" t="s">
        <v>68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96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97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98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99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100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101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102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69</v>
      </c>
      <c r="B43" s="7"/>
      <c r="C43" s="15">
        <f>SUM(C44:C52)</f>
        <v>45000</v>
      </c>
      <c r="D43" s="15">
        <f>SUM(D44:D52)</f>
        <v>0</v>
      </c>
      <c r="E43" s="15">
        <f t="shared" si="0"/>
        <v>45000</v>
      </c>
      <c r="F43" s="15">
        <f>SUM(F44:F52)</f>
        <v>19294.169999999998</v>
      </c>
      <c r="G43" s="15">
        <f>SUM(G44:G52)</f>
        <v>19294.169999999998</v>
      </c>
      <c r="H43" s="15">
        <f t="shared" si="1"/>
        <v>25705.83</v>
      </c>
    </row>
    <row r="44" spans="1:8" x14ac:dyDescent="0.2">
      <c r="A44" s="49">
        <v>5100</v>
      </c>
      <c r="B44" s="11" t="s">
        <v>103</v>
      </c>
      <c r="C44" s="15">
        <v>20000</v>
      </c>
      <c r="D44" s="15">
        <v>0</v>
      </c>
      <c r="E44" s="15">
        <f t="shared" si="0"/>
        <v>20000</v>
      </c>
      <c r="F44" s="15">
        <v>19294.169999999998</v>
      </c>
      <c r="G44" s="15">
        <v>19294.169999999998</v>
      </c>
      <c r="H44" s="15">
        <f t="shared" si="1"/>
        <v>705.83000000000175</v>
      </c>
    </row>
    <row r="45" spans="1:8" x14ac:dyDescent="0.2">
      <c r="A45" s="49">
        <v>5200</v>
      </c>
      <c r="B45" s="11" t="s">
        <v>104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105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106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107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108</v>
      </c>
      <c r="C49" s="15">
        <v>15000</v>
      </c>
      <c r="D49" s="15">
        <v>0</v>
      </c>
      <c r="E49" s="15">
        <f t="shared" si="0"/>
        <v>15000</v>
      </c>
      <c r="F49" s="15">
        <v>0</v>
      </c>
      <c r="G49" s="15">
        <v>0</v>
      </c>
      <c r="H49" s="15">
        <f t="shared" si="1"/>
        <v>15000</v>
      </c>
    </row>
    <row r="50" spans="1:8" x14ac:dyDescent="0.2">
      <c r="A50" s="49">
        <v>5700</v>
      </c>
      <c r="B50" s="11" t="s">
        <v>109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110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111</v>
      </c>
      <c r="C52" s="15">
        <v>10000</v>
      </c>
      <c r="D52" s="15">
        <v>0</v>
      </c>
      <c r="E52" s="15">
        <f t="shared" si="0"/>
        <v>10000</v>
      </c>
      <c r="F52" s="15">
        <v>0</v>
      </c>
      <c r="G52" s="15">
        <v>0</v>
      </c>
      <c r="H52" s="15">
        <f t="shared" si="1"/>
        <v>10000</v>
      </c>
    </row>
    <row r="53" spans="1:8" x14ac:dyDescent="0.2">
      <c r="A53" s="48" t="s">
        <v>70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112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113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114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71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115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116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117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118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119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120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121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72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73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122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123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124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125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126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127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128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57</v>
      </c>
      <c r="C77" s="17">
        <f t="shared" ref="C77:H77" si="4">SUM(C5+C13+C23+C33+C43+C53+C57+C65+C69)</f>
        <v>4205770.29</v>
      </c>
      <c r="D77" s="17">
        <f t="shared" si="4"/>
        <v>814711</v>
      </c>
      <c r="E77" s="17">
        <f t="shared" si="4"/>
        <v>5020481.29</v>
      </c>
      <c r="F77" s="17">
        <f t="shared" si="4"/>
        <v>1425837.58</v>
      </c>
      <c r="G77" s="17">
        <f t="shared" si="4"/>
        <v>1418279.58</v>
      </c>
      <c r="H77" s="17">
        <f t="shared" si="4"/>
        <v>3594643.7100000004</v>
      </c>
    </row>
    <row r="79" spans="1:8" x14ac:dyDescent="0.2">
      <c r="A79" s="63" t="s">
        <v>141</v>
      </c>
      <c r="B79" s="63"/>
      <c r="C79" s="63"/>
      <c r="D79" s="63"/>
      <c r="E79" s="63"/>
      <c r="F79" s="63"/>
      <c r="G79" s="63"/>
    </row>
    <row r="80" spans="1:8" x14ac:dyDescent="0.2">
      <c r="A80" s="64"/>
      <c r="B80" s="65"/>
      <c r="C80" s="66"/>
      <c r="D80" s="66"/>
      <c r="E80" s="67"/>
      <c r="F80" s="67"/>
      <c r="G80" s="67"/>
    </row>
    <row r="81" spans="1:7" x14ac:dyDescent="0.2">
      <c r="A81" s="64"/>
      <c r="B81" s="65"/>
      <c r="C81" s="66"/>
      <c r="D81" s="66"/>
      <c r="E81" s="67"/>
      <c r="F81" s="67"/>
      <c r="G81" s="67"/>
    </row>
    <row r="82" spans="1:7" x14ac:dyDescent="0.2">
      <c r="A82" s="64"/>
      <c r="B82" s="65"/>
      <c r="C82" s="66"/>
      <c r="D82" s="66"/>
      <c r="E82" s="67"/>
      <c r="F82" s="67"/>
      <c r="G82" s="67"/>
    </row>
    <row r="83" spans="1:7" x14ac:dyDescent="0.2">
      <c r="A83" s="68" t="s">
        <v>142</v>
      </c>
      <c r="B83" s="68"/>
      <c r="C83" s="68"/>
      <c r="D83" s="68"/>
      <c r="E83" s="68"/>
      <c r="F83" s="68"/>
      <c r="G83" s="68"/>
    </row>
    <row r="84" spans="1:7" x14ac:dyDescent="0.2">
      <c r="A84" s="64"/>
      <c r="B84" s="69"/>
      <c r="C84" s="69"/>
      <c r="D84" s="69"/>
      <c r="E84" s="67"/>
      <c r="F84" s="67"/>
      <c r="G84" s="67"/>
    </row>
    <row r="85" spans="1:7" x14ac:dyDescent="0.2">
      <c r="A85" s="64"/>
      <c r="B85" s="69"/>
      <c r="C85" s="69"/>
      <c r="D85" s="69"/>
      <c r="E85" s="67"/>
      <c r="F85" s="67"/>
      <c r="G85" s="67"/>
    </row>
    <row r="86" spans="1:7" x14ac:dyDescent="0.2">
      <c r="A86" s="64"/>
      <c r="B86" s="70"/>
      <c r="C86" s="71"/>
      <c r="D86" s="71"/>
      <c r="E86" s="67"/>
      <c r="F86" s="67"/>
      <c r="G86" s="67"/>
    </row>
    <row r="87" spans="1:7" x14ac:dyDescent="0.2">
      <c r="A87" s="68" t="s">
        <v>143</v>
      </c>
      <c r="B87" s="68"/>
      <c r="C87" s="68"/>
      <c r="D87" s="68"/>
      <c r="E87" s="68"/>
      <c r="F87" s="68"/>
      <c r="G87" s="68"/>
    </row>
    <row r="88" spans="1:7" x14ac:dyDescent="0.2">
      <c r="A88" s="72" t="s">
        <v>144</v>
      </c>
      <c r="B88" s="72"/>
      <c r="C88" s="72"/>
      <c r="D88" s="72"/>
      <c r="E88" s="72"/>
      <c r="F88" s="72"/>
      <c r="G88" s="72"/>
    </row>
  </sheetData>
  <sheetProtection formatCells="0" formatColumns="0" formatRows="0" autoFilter="0"/>
  <mergeCells count="8">
    <mergeCell ref="A83:G83"/>
    <mergeCell ref="A87:G87"/>
    <mergeCell ref="A88:G88"/>
    <mergeCell ref="A1:H1"/>
    <mergeCell ref="C2:G2"/>
    <mergeCell ref="H2:H3"/>
    <mergeCell ref="A2:B4"/>
    <mergeCell ref="A79:G79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"/>
  <sheetViews>
    <sheetView showGridLines="0" zoomScaleNormal="100" workbookViewId="0">
      <selection activeCell="G26" sqref="G26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2" t="s">
        <v>133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4160770.29</v>
      </c>
      <c r="D6" s="50">
        <v>814711</v>
      </c>
      <c r="E6" s="50">
        <f>C6+D6</f>
        <v>4975481.29</v>
      </c>
      <c r="F6" s="50">
        <v>1406543.41</v>
      </c>
      <c r="G6" s="50">
        <v>1398985.41</v>
      </c>
      <c r="H6" s="50">
        <f>E6-F6</f>
        <v>3568937.88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45000</v>
      </c>
      <c r="D8" s="50">
        <v>0</v>
      </c>
      <c r="E8" s="50">
        <f>C8+D8</f>
        <v>45000</v>
      </c>
      <c r="F8" s="50">
        <v>19294.169999999998</v>
      </c>
      <c r="G8" s="50">
        <v>19294.169999999998</v>
      </c>
      <c r="H8" s="50">
        <f>E8-F8</f>
        <v>25705.83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57</v>
      </c>
      <c r="C16" s="17">
        <f>SUM(C6+C8+C10+C12+C14)</f>
        <v>4205770.29</v>
      </c>
      <c r="D16" s="17">
        <f>SUM(D6+D8+D10+D12+D14)</f>
        <v>814711</v>
      </c>
      <c r="E16" s="17">
        <f>SUM(E6+E8+E10+E12+E14)</f>
        <v>5020481.29</v>
      </c>
      <c r="F16" s="17">
        <f t="shared" ref="F16:H16" si="0">SUM(F6+F8+F10+F12+F14)</f>
        <v>1425837.5799999998</v>
      </c>
      <c r="G16" s="17">
        <f t="shared" si="0"/>
        <v>1418279.5799999998</v>
      </c>
      <c r="H16" s="17">
        <f t="shared" si="0"/>
        <v>3594643.71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showGridLines="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58</v>
      </c>
      <c r="B3" s="58"/>
      <c r="C3" s="52" t="s">
        <v>64</v>
      </c>
      <c r="D3" s="53"/>
      <c r="E3" s="53"/>
      <c r="F3" s="53"/>
      <c r="G3" s="54"/>
      <c r="H3" s="55" t="s">
        <v>63</v>
      </c>
    </row>
    <row r="4" spans="1:8" ht="24.9" customHeight="1" x14ac:dyDescent="0.2">
      <c r="A4" s="59"/>
      <c r="B4" s="60"/>
      <c r="C4" s="9" t="s">
        <v>59</v>
      </c>
      <c r="D4" s="9" t="s">
        <v>129</v>
      </c>
      <c r="E4" s="9" t="s">
        <v>60</v>
      </c>
      <c r="F4" s="9" t="s">
        <v>61</v>
      </c>
      <c r="G4" s="9" t="s">
        <v>62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130</v>
      </c>
      <c r="F5" s="10">
        <v>4</v>
      </c>
      <c r="G5" s="10">
        <v>5</v>
      </c>
      <c r="H5" s="10" t="s">
        <v>131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1272579.77</v>
      </c>
      <c r="D7" s="15">
        <v>901696.8</v>
      </c>
      <c r="E7" s="15">
        <f>C7+D7</f>
        <v>2174276.5700000003</v>
      </c>
      <c r="F7" s="15">
        <v>689626.3</v>
      </c>
      <c r="G7" s="15">
        <v>689626.3</v>
      </c>
      <c r="H7" s="15">
        <f>E7-F7</f>
        <v>1484650.2700000003</v>
      </c>
    </row>
    <row r="8" spans="1:8" x14ac:dyDescent="0.2">
      <c r="A8" s="4" t="s">
        <v>135</v>
      </c>
      <c r="B8" s="22"/>
      <c r="C8" s="15">
        <v>320314.53999999998</v>
      </c>
      <c r="D8" s="15">
        <v>0</v>
      </c>
      <c r="E8" s="15">
        <f t="shared" ref="E8:E13" si="0">C8+D8</f>
        <v>320314.53999999998</v>
      </c>
      <c r="F8" s="15">
        <v>130087.41</v>
      </c>
      <c r="G8" s="15">
        <v>130087.41</v>
      </c>
      <c r="H8" s="15">
        <f t="shared" ref="H8:H13" si="1">E8-F8</f>
        <v>190227.12999999998</v>
      </c>
    </row>
    <row r="9" spans="1:8" x14ac:dyDescent="0.2">
      <c r="A9" s="4" t="s">
        <v>136</v>
      </c>
      <c r="B9" s="22"/>
      <c r="C9" s="15">
        <v>2612875.98</v>
      </c>
      <c r="D9" s="15">
        <v>-86985.8</v>
      </c>
      <c r="E9" s="15">
        <f t="shared" si="0"/>
        <v>2525890.1800000002</v>
      </c>
      <c r="F9" s="15">
        <v>606123.87</v>
      </c>
      <c r="G9" s="15">
        <v>598565.87</v>
      </c>
      <c r="H9" s="15">
        <f t="shared" si="1"/>
        <v>1919766.31</v>
      </c>
    </row>
    <row r="10" spans="1:8" x14ac:dyDescent="0.2">
      <c r="A10" s="4" t="s">
        <v>53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54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55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56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57</v>
      </c>
      <c r="C16" s="23">
        <f t="shared" ref="C16:H16" si="2">SUM(C7:C15)</f>
        <v>4205770.29</v>
      </c>
      <c r="D16" s="23">
        <f t="shared" si="2"/>
        <v>814711</v>
      </c>
      <c r="E16" s="23">
        <f t="shared" si="2"/>
        <v>5020481.290000001</v>
      </c>
      <c r="F16" s="23">
        <f t="shared" si="2"/>
        <v>1425837.58</v>
      </c>
      <c r="G16" s="23">
        <f t="shared" si="2"/>
        <v>1418279.58</v>
      </c>
      <c r="H16" s="23">
        <f t="shared" si="2"/>
        <v>3594643.71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58</v>
      </c>
      <c r="B21" s="58"/>
      <c r="C21" s="52" t="s">
        <v>64</v>
      </c>
      <c r="D21" s="53"/>
      <c r="E21" s="53"/>
      <c r="F21" s="53"/>
      <c r="G21" s="54"/>
      <c r="H21" s="55" t="s">
        <v>63</v>
      </c>
    </row>
    <row r="22" spans="1:8" ht="20.399999999999999" x14ac:dyDescent="0.2">
      <c r="A22" s="59"/>
      <c r="B22" s="60"/>
      <c r="C22" s="9" t="s">
        <v>59</v>
      </c>
      <c r="D22" s="9" t="s">
        <v>129</v>
      </c>
      <c r="E22" s="9" t="s">
        <v>60</v>
      </c>
      <c r="F22" s="9" t="s">
        <v>61</v>
      </c>
      <c r="G22" s="9" t="s">
        <v>62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130</v>
      </c>
      <c r="F23" s="10">
        <v>4</v>
      </c>
      <c r="G23" s="10">
        <v>5</v>
      </c>
      <c r="H23" s="10" t="s">
        <v>131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57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58</v>
      </c>
      <c r="B34" s="58"/>
      <c r="C34" s="52" t="s">
        <v>64</v>
      </c>
      <c r="D34" s="53"/>
      <c r="E34" s="53"/>
      <c r="F34" s="53"/>
      <c r="G34" s="54"/>
      <c r="H34" s="55" t="s">
        <v>63</v>
      </c>
    </row>
    <row r="35" spans="1:8" ht="20.399999999999999" x14ac:dyDescent="0.2">
      <c r="A35" s="59"/>
      <c r="B35" s="60"/>
      <c r="C35" s="9" t="s">
        <v>59</v>
      </c>
      <c r="D35" s="9" t="s">
        <v>129</v>
      </c>
      <c r="E35" s="9" t="s">
        <v>60</v>
      </c>
      <c r="F35" s="9" t="s">
        <v>61</v>
      </c>
      <c r="G35" s="9" t="s">
        <v>62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130</v>
      </c>
      <c r="F36" s="10">
        <v>4</v>
      </c>
      <c r="G36" s="10">
        <v>5</v>
      </c>
      <c r="H36" s="10" t="s">
        <v>131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57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58</v>
      </c>
      <c r="B2" s="58"/>
      <c r="C2" s="52" t="s">
        <v>64</v>
      </c>
      <c r="D2" s="53"/>
      <c r="E2" s="53"/>
      <c r="F2" s="53"/>
      <c r="G2" s="54"/>
      <c r="H2" s="55" t="s">
        <v>63</v>
      </c>
    </row>
    <row r="3" spans="1:8" ht="24.9" customHeight="1" x14ac:dyDescent="0.2">
      <c r="A3" s="59"/>
      <c r="B3" s="60"/>
      <c r="C3" s="9" t="s">
        <v>59</v>
      </c>
      <c r="D3" s="9" t="s">
        <v>129</v>
      </c>
      <c r="E3" s="9" t="s">
        <v>60</v>
      </c>
      <c r="F3" s="9" t="s">
        <v>61</v>
      </c>
      <c r="G3" s="9" t="s">
        <v>62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130</v>
      </c>
      <c r="F4" s="10">
        <v>4</v>
      </c>
      <c r="G4" s="10">
        <v>5</v>
      </c>
      <c r="H4" s="10" t="s">
        <v>131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4205770.29</v>
      </c>
      <c r="D16" s="15">
        <f t="shared" si="3"/>
        <v>814711</v>
      </c>
      <c r="E16" s="15">
        <f t="shared" si="3"/>
        <v>5020481.29</v>
      </c>
      <c r="F16" s="15">
        <f t="shared" si="3"/>
        <v>1425837.58</v>
      </c>
      <c r="G16" s="15">
        <f t="shared" si="3"/>
        <v>1418279.58</v>
      </c>
      <c r="H16" s="15">
        <f t="shared" si="3"/>
        <v>3594643.71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4205770.29</v>
      </c>
      <c r="D20" s="15">
        <v>814711</v>
      </c>
      <c r="E20" s="15">
        <f t="shared" si="5"/>
        <v>5020481.29</v>
      </c>
      <c r="F20" s="15">
        <v>1425837.58</v>
      </c>
      <c r="G20" s="15">
        <v>1418279.58</v>
      </c>
      <c r="H20" s="15">
        <f t="shared" si="4"/>
        <v>3594643.71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57</v>
      </c>
      <c r="C42" s="23">
        <f t="shared" ref="C42:H42" si="12">SUM(C36+C25+C16+C6)</f>
        <v>4205770.29</v>
      </c>
      <c r="D42" s="23">
        <f t="shared" si="12"/>
        <v>814711</v>
      </c>
      <c r="E42" s="23">
        <f t="shared" si="12"/>
        <v>5020481.29</v>
      </c>
      <c r="F42" s="23">
        <f t="shared" si="12"/>
        <v>1425837.58</v>
      </c>
      <c r="G42" s="23">
        <f t="shared" si="12"/>
        <v>1418279.58</v>
      </c>
      <c r="H42" s="23">
        <f t="shared" si="12"/>
        <v>3594643.71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de Jesus Saavedra Camargo</cp:lastModifiedBy>
  <cp:lastPrinted>2022-07-13T14:10:36Z</cp:lastPrinted>
  <dcterms:created xsi:type="dcterms:W3CDTF">2014-02-10T03:37:14Z</dcterms:created>
  <dcterms:modified xsi:type="dcterms:W3CDTF">2022-07-13T14:11:12Z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