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CUENTA PUBLICA\2022\3\Contable\"/>
    </mc:Choice>
  </mc:AlternateContent>
  <bookViews>
    <workbookView xWindow="0" yWindow="0" windowWidth="23040" windowHeight="9525" tabRatio="863" firstSheet="7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58" i="60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<sst xmlns="http://schemas.openxmlformats.org/spreadsheetml/2006/main" count="951" uniqueCount="674">
  <si>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</si>
  <si>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</si>
  <si>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</si>
  <si>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</si>
  <si>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</si>
  <si>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</si>
  <si>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</si>
  <si>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</si>
  <si>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</si>
  <si>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</si>
  <si>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</si>
  <si>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</si>
  <si>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</si>
  <si>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</si>
  <si>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</si>
  <si>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</si>
  <si>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</si>
  <si>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</si>
  <si>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</si>
  <si>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</si>
  <si>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</si>
  <si>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</si>
  <si>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</si>
  <si>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</si>
  <si>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</si>
  <si>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</si>
  <si>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</si>
  <si>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</si>
  <si>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</si>
  <si>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</si>
  <si>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</si>
  <si>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</si>
  <si>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</si>
  <si>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</si>
  <si>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</si>
  <si>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</si>
  <si>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</si>
  <si>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</si>
  <si>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</si>
  <si>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</si>
  <si>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</si>
  <si>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</si>
  <si>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</si>
  <si>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</si>
  <si>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</si>
  <si>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</si>
  <si>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</si>
  <si>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</si>
  <si>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</si>
  <si>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</si>
  <si>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</si>
  <si>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</si>
  <si>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</si>
  <si>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</si>
  <si>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</si>
  <si>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</si>
  <si>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</si>
  <si>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</si>
  <si>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</si>
  <si>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</si>
  <si>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</si>
  <si>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</si>
  <si>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</si>
  <si>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</si>
  <si>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</si>
  <si>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</si>
  <si>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</si>
  <si>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</si>
  <si>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</si>
  <si>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</si>
  <si>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</si>
  <si>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</si>
  <si>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</si>
  <si>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</si>
  <si>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</si>
  <si>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</si>
  <si>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</si>
  <si>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</si>
  <si>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</si>
  <si>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</si>
  <si>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</si>
  <si>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</si>
  <si>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</si>
  <si>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</si>
  <si>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</si>
  <si>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</si>
  <si>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</si>
  <si>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</si>
  <si>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</si>
  <si>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</si>
  <si>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</si>
  <si>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</si>
  <si>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</si>
  <si>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</si>
  <si>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</si>
  <si>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</si>
  <si>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</si>
  <si>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</si>
  <si>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</si>
  <si>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</si>
  <si>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</si>
  <si>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</si>
  <si>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</si>
  <si>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</si>
  <si>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</si>
  <si>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</si>
  <si>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</si>
  <si>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</si>
  <si>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</si>
  <si>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</si>
  <si>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</si>
  <si>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</si>
  <si>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</si>
  <si>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</si>
  <si>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</si>
  <si>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</si>
  <si>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</si>
  <si>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</si>
  <si>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</si>
  <si>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</si>
  <si>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</si>
  <si>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</si>
  <si>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</si>
  <si>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</si>
  <si>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</si>
  <si>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</si>
  <si>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</si>
  <si>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</si>
  <si>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</si>
  <si>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</si>
  <si>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</si>
  <si>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</si>
  <si>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</si>
  <si>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</si>
  <si>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</si>
  <si>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</si>
  <si>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</si>
  <si>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</si>
  <si>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</si>
  <si>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</si>
  <si>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</si>
  <si>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</si>
  <si>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</si>
  <si>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</si>
  <si>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</si>
  <si>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</si>
  <si>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</si>
  <si>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</si>
  <si>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</si>
  <si>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</si>
  <si>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</si>
  <si>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</si>
  <si>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</si>
  <si>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</si>
  <si>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</si>
  <si>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</si>
  <si>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</si>
  <si>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</si>
  <si>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</si>
  <si>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</si>
  <si>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</si>
  <si>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</si>
  <si>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</si>
  <si>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</si>
  <si>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</si>
  <si>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</si>
  <si>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</si>
  <si>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</si>
  <si>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</si>
  <si>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</si>
  <si>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</si>
  <si>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</si>
  <si>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</si>
  <si>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</si>
  <si>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</si>
  <si>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</si>
  <si>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</si>
  <si>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</si>
  <si>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</si>
  <si>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</si>
  <si>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</si>
  <si>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</si>
  <si>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</si>
  <si>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</si>
  <si>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</si>
  <si>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</si>
  <si>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</si>
  <si>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</si>
  <si>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</si>
  <si>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</si>
  <si>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</si>
  <si>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</si>
  <si>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</si>
  <si>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</si>
  <si>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</si>
  <si>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</si>
  <si>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</si>
  <si>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</si>
  <si>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</si>
  <si>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</si>
  <si>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</si>
  <si>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</si>
  <si>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</si>
  <si>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</si>
  <si>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</si>
  <si>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</si>
  <si>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</si>
  <si>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</si>
  <si>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</si>
  <si>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</si>
  <si>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</si>
  <si>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</si>
  <si>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</si>
  <si>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</si>
  <si>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</si>
  <si>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</si>
  <si>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</si>
  <si>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</si>
  <si>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</si>
  <si>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</si>
  <si>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</si>
  <si>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</si>
  <si>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</si>
  <si>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</si>
  <si>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</si>
  <si>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</si>
  <si>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</si>
  <si>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</si>
  <si>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</si>
  <si>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</si>
  <si>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</si>
  <si>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</si>
  <si>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</si>
  <si>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</si>
  <si>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</si>
  <si>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</si>
  <si>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</si>
  <si>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</si>
  <si>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</si>
  <si>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</si>
  <si>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</si>
  <si>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</si>
  <si>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</si>
  <si>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</si>
  <si>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</si>
  <si>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</si>
  <si>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</si>
  <si>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</si>
  <si>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</si>
  <si>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</si>
  <si>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</si>
  <si>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</si>
  <si>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</si>
  <si>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</si>
  <si>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</si>
  <si>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</si>
  <si>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</si>
  <si>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</si>
  <si>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</si>
  <si>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</si>
  <si>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</si>
  <si>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</si>
  <si>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</si>
  <si>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</si>
  <si>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</si>
  <si>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</si>
  <si>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</si>
  <si>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</si>
  <si>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</si>
  <si>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</si>
  <si>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</si>
  <si>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</si>
  <si>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</si>
  <si>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</si>
  <si>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</si>
  <si>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</si>
  <si>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</si>
  <si>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</si>
  <si>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</si>
  <si>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</si>
  <si>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</si>
  <si>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</si>
  <si>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</si>
  <si>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</si>
  <si>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</si>
  <si>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</si>
  <si>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</si>
  <si>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</si>
  <si>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</si>
  <si>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</si>
  <si>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</si>
  <si>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</si>
  <si>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</si>
  <si>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</si>
  <si>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</si>
  <si>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</si>
  <si>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</si>
  <si>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</si>
  <si>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</si>
  <si>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</si>
  <si>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</si>
  <si>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</si>
  <si>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</si>
  <si>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</si>
  <si>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</si>
  <si>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</si>
  <si>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</si>
  <si>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</si>
  <si>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</si>
  <si>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</si>
  <si>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</si>
  <si>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</si>
  <si>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</si>
  <si>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</si>
  <si>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</si>
  <si>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</si>
  <si>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</si>
  <si>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</si>
  <si>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</si>
  <si>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</si>
  <si>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</si>
  <si>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</si>
  <si>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</si>
  <si>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</si>
  <si>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</si>
  <si>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</si>
  <si>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</si>
  <si>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</si>
  <si>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</si>
  <si>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</si>
  <si>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</si>
  <si>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</si>
  <si>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</si>
  <si>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</si>
  <si>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</si>
  <si>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</si>
  <si>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</si>
  <si>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</si>
  <si>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</si>
  <si>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</si>
  <si>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</si>
  <si>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</si>
  <si>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</si>
  <si>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</si>
  <si>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</si>
  <si>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</si>
  <si>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</si>
  <si>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</si>
  <si>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</si>
  <si>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</si>
  <si>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</si>
  <si>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</si>
  <si>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</si>
  <si>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</si>
  <si>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</si>
  <si>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</si>
  <si>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</si>
  <si>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</si>
  <si>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</si>
  <si>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</si>
  <si>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</si>
  <si>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</si>
  <si>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</si>
  <si>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</si>
  <si>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</si>
  <si>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</si>
  <si>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</si>
  <si>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</si>
  <si>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</si>
  <si>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</si>
  <si>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</si>
  <si>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</si>
  <si>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</si>
  <si>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</si>
  <si>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</si>
  <si>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</si>
  <si>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</si>
  <si>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</si>
  <si>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</si>
  <si>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</si>
  <si>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</si>
  <si>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</si>
  <si>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</si>
  <si>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</si>
  <si>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</si>
  <si>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</si>
  <si>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</si>
  <si>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</si>
  <si>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</si>
  <si>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</si>
  <si>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</si>
  <si>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</si>
  <si>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</si>
  <si>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</si>
  <si>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</si>
  <si>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</si>
  <si>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</si>
  <si>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</si>
  <si>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</si>
  <si>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</si>
  <si>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</si>
  <si>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</si>
  <si>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</si>
  <si>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</si>
  <si>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</si>
  <si>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</si>
  <si>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</si>
  <si>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</si>
  <si>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</si>
  <si>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</si>
  <si>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</si>
  <si>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</si>
  <si>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</si>
  <si>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</si>
  <si>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</si>
  <si>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</si>
  <si>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</si>
  <si>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</si>
  <si>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</si>
  <si>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</si>
  <si>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</si>
  <si>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</si>
  <si>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</si>
  <si>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</si>
  <si>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</si>
  <si>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</si>
  <si>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</si>
  <si>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</si>
  <si>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</si>
  <si>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</si>
  <si>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</si>
  <si>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</si>
  <si>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</si>
  <si>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</si>
  <si>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</si>
  <si>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</si>
  <si>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</si>
  <si>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</si>
  <si>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</si>
  <si>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</si>
  <si>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</si>
  <si>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</si>
  <si>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</si>
  <si>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</si>
  <si>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</si>
  <si>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</si>
  <si>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</si>
  <si>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</si>
  <si>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</si>
  <si>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</si>
  <si>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</si>
  <si>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</si>
  <si>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</si>
  <si>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</si>
  <si>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</si>
  <si>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</si>
  <si>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</si>
  <si>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</si>
  <si>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</si>
  <si>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</si>
  <si>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</si>
  <si>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</si>
  <si>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</si>
  <si>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</si>
  <si>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</si>
  <si>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</si>
  <si>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</si>
  <si>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</si>
  <si>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</si>
  <si>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</si>
  <si>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</si>
  <si>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</si>
  <si>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</si>
  <si>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</si>
  <si>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</si>
  <si>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</si>
  <si>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</si>
  <si>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</si>
  <si>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</si>
  <si>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</si>
  <si>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</si>
  <si>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</si>
  <si>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</si>
  <si>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</si>
  <si>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</si>
  <si>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</si>
  <si>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</si>
  <si>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</si>
  <si>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</si>
  <si>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</si>
  <si>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</si>
  <si>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</si>
  <si>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</si>
  <si>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</si>
  <si>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</si>
  <si>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</si>
  <si>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</si>
  <si>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</si>
  <si>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</si>
  <si>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</si>
  <si>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</si>
  <si>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</si>
  <si>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</si>
  <si>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</si>
  <si>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</si>
  <si>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</si>
  <si>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</si>
  <si>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</si>
  <si>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</si>
  <si>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</si>
  <si>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</si>
  <si>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</si>
  <si>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</si>
  <si>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</si>
  <si>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</si>
  <si>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</si>
  <si>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</si>
  <si>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</si>
  <si>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</si>
  <si>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</si>
  <si>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</si>
  <si>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</si>
  <si>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</si>
  <si>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</si>
  <si>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</si>
  <si>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</si>
  <si>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</si>
  <si>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</si>
  <si>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</si>
  <si>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</si>
  <si>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</si>
  <si>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</si>
  <si>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</si>
  <si>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</si>
  <si>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</si>
  <si>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</si>
  <si>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</si>
  <si>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</si>
  <si>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</si>
  <si>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</si>
  <si>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</si>
  <si>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</si>
  <si>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</si>
  <si>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</si>
  <si>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</si>
  <si>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</si>
  <si>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</si>
  <si>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</si>
  <si>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</si>
  <si>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</si>
  <si>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</si>
  <si>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</si>
  <si>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</si>
  <si>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</si>
  <si>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</si>
  <si>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</si>
  <si>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</si>
  <si>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</si>
  <si>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</si>
  <si>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</si>
  <si>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</si>
  <si>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</si>
  <si>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</si>
  <si>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</si>
  <si>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</si>
  <si>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</si>
  <si>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</si>
  <si>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</si>
  <si>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</si>
  <si>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</si>
  <si>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</si>
  <si>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</si>
  <si>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</si>
  <si>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</si>
  <si>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</si>
  <si>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</si>
  <si>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</si>
  <si>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</si>
  <si>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</si>
  <si>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</si>
  <si>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</si>
  <si>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</si>
  <si>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</si>
  <si>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</si>
  <si>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</si>
  <si>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</si>
  <si>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</si>
  <si>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</si>
  <si>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</si>
  <si>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</si>
  <si>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</si>
  <si>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</si>
  <si>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</si>
  <si>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</si>
  <si>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</si>
  <si>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</si>
  <si>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</si>
  <si>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</si>
  <si>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</si>
  <si>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</si>
  <si>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</si>
  <si>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</si>
  <si>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</si>
  <si>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</si>
  <si>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</si>
  <si>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</si>
  <si>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</si>
  <si>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</si>
  <si>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</si>
  <si>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</si>
  <si>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</si>
  <si>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</si>
  <si>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</si>
  <si>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</si>
  <si>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</si>
  <si>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</si>
  <si>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</si>
  <si>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</si>
  <si>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</si>
  <si>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</si>
  <si>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</si>
  <si>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</si>
  <si>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</si>
  <si>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</si>
  <si>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</si>
  <si>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</si>
  <si>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</si>
  <si>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</si>
  <si>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</si>
  <si>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</si>
  <si>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</si>
  <si>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</si>
  <si>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</si>
  <si>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</si>
  <si>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</si>
  <si>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</si>
  <si>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</si>
  <si>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</si>
  <si>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</si>
  <si>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</si>
  <si>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</si>
  <si>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</si>
  <si>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</si>
  <si>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</si>
  <si>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</si>
  <si>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</si>
  <si>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</si>
  <si>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</si>
  <si>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</si>
  <si>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</si>
  <si>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</si>
  <si>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</si>
  <si>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</si>
  <si>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</si>
  <si>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</si>
  <si>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</si>
  <si>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</si>
  <si>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</si>
  <si>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</si>
  <si>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</si>
  <si>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</si>
  <si>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</si>
  <si>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</si>
  <si>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</si>
  <si>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</si>
  <si>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</si>
  <si>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</si>
  <si>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</si>
  <si>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</si>
  <si>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</si>
  <si>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</si>
  <si>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</si>
  <si>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Patronato de la Feria Regional Puerta de Oro del Bajío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</si>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</sst>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612</v>
      </c>
      <c r="E1" s="15">
        <v>2022</v>
      </c>
    </row>
    <row r="2" spans="1:5" ht="18.95" customHeight="1" x14ac:dyDescent="0.2">
      <c r="A2" s="167" t="s">
        <v>611</v>
      </c>
      <c r="B2" s="167"/>
      <c r="C2" s="36"/>
      <c r="D2" s="14" t="s">
        <v>613</v>
      </c>
      <c r="E2" s="17" t="s">
        <v>618</v>
      </c>
    </row>
    <row r="3" spans="1:5" ht="18.95" customHeight="1" x14ac:dyDescent="0.2">
      <c r="A3" s="168" t="s">
        <v>673</v>
      </c>
      <c r="B3" s="168"/>
      <c r="C3" s="17"/>
      <c r="D3" s="14" t="s">
        <v>614</v>
      </c>
      <c r="E3" s="15">
        <v>3</v>
      </c>
    </row>
    <row r="4" spans="1:5" s="93" customFormat="1" ht="18.95" customHeight="1" x14ac:dyDescent="0.2">
      <c r="A4" s="168" t="s">
        <v>633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589</v>
      </c>
    </row>
    <row r="14" spans="1:5" x14ac:dyDescent="0.2">
      <c r="A14" s="45" t="s">
        <v>7</v>
      </c>
      <c r="B14" s="46" t="s">
        <v>590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591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575</v>
      </c>
      <c r="B24" s="95" t="s">
        <v>304</v>
      </c>
    </row>
    <row r="25" spans="1:2" x14ac:dyDescent="0.2">
      <c r="A25" s="94" t="s">
        <v>576</v>
      </c>
      <c r="B25" s="95" t="s">
        <v>577</v>
      </c>
    </row>
    <row r="26" spans="1:2" s="93" customFormat="1" x14ac:dyDescent="0.2">
      <c r="A26" s="94" t="s">
        <v>578</v>
      </c>
      <c r="B26" s="95" t="s">
        <v>341</v>
      </c>
    </row>
    <row r="27" spans="1:2" x14ac:dyDescent="0.2">
      <c r="A27" s="94" t="s">
        <v>579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634</v>
      </c>
    </row>
    <row r="41" spans="1:2" ht="12" thickBot="1" x14ac:dyDescent="0.25">
      <c r="A41" s="11"/>
      <c r="B41" s="12"/>
    </row>
    <row r="44" spans="1:2" x14ac:dyDescent="0.2">
      <c r="B44" s="93" t="s">
        <v>635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623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624</v>
      </c>
      <c r="B4" s="180"/>
      <c r="C4" s="181"/>
    </row>
    <row r="5" spans="1:3" s="38" customFormat="1" x14ac:dyDescent="0.2">
      <c r="A5" s="58" t="s">
        <v>523</v>
      </c>
      <c r="B5" s="58"/>
      <c r="C5" s="145">
        <v>3444065.54</v>
      </c>
    </row>
    <row r="6" spans="1:3" x14ac:dyDescent="0.2">
      <c r="A6" s="59"/>
      <c r="B6" s="60"/>
      <c r="C6" s="61"/>
    </row>
    <row r="7" spans="1:3" x14ac:dyDescent="0.2">
      <c r="A7" s="68" t="s">
        <v>524</v>
      </c>
      <c r="B7" s="68"/>
      <c r="C7" s="146">
        <f>SUM(C8:C13)</f>
        <v>0</v>
      </c>
    </row>
    <row r="8" spans="1:3" x14ac:dyDescent="0.2">
      <c r="A8" s="76" t="s">
        <v>525</v>
      </c>
      <c r="B8" s="75" t="s">
        <v>342</v>
      </c>
      <c r="C8" s="147">
        <v>0</v>
      </c>
    </row>
    <row r="9" spans="1:3" x14ac:dyDescent="0.2">
      <c r="A9" s="62" t="s">
        <v>526</v>
      </c>
      <c r="B9" s="63" t="s">
        <v>535</v>
      </c>
      <c r="C9" s="147">
        <v>0</v>
      </c>
    </row>
    <row r="10" spans="1:3" x14ac:dyDescent="0.2">
      <c r="A10" s="62" t="s">
        <v>527</v>
      </c>
      <c r="B10" s="63" t="s">
        <v>350</v>
      </c>
      <c r="C10" s="147">
        <v>0</v>
      </c>
    </row>
    <row r="11" spans="1:3" x14ac:dyDescent="0.2">
      <c r="A11" s="62" t="s">
        <v>528</v>
      </c>
      <c r="B11" s="63" t="s">
        <v>351</v>
      </c>
      <c r="C11" s="147">
        <v>0</v>
      </c>
    </row>
    <row r="12" spans="1:3" x14ac:dyDescent="0.2">
      <c r="A12" s="62" t="s">
        <v>529</v>
      </c>
      <c r="B12" s="63" t="s">
        <v>352</v>
      </c>
      <c r="C12" s="147">
        <v>0</v>
      </c>
    </row>
    <row r="13" spans="1:3" x14ac:dyDescent="0.2">
      <c r="A13" s="64" t="s">
        <v>530</v>
      </c>
      <c r="B13" s="65" t="s">
        <v>531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534</v>
      </c>
      <c r="C16" s="147">
        <v>0</v>
      </c>
    </row>
    <row r="17" spans="1:3" x14ac:dyDescent="0.2">
      <c r="A17" s="70">
        <v>3.2</v>
      </c>
      <c r="B17" s="63" t="s">
        <v>532</v>
      </c>
      <c r="C17" s="147">
        <v>0</v>
      </c>
    </row>
    <row r="18" spans="1:3" x14ac:dyDescent="0.2">
      <c r="A18" s="70">
        <v>3.3</v>
      </c>
      <c r="B18" s="65" t="s">
        <v>533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670</v>
      </c>
      <c r="B20" s="73"/>
      <c r="C20" s="145">
        <f>C5+C7-C15</f>
        <v>3444065.54</v>
      </c>
    </row>
    <row r="22" spans="1:3" x14ac:dyDescent="0.2">
      <c r="B22" s="39" t="s">
        <v>635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625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624</v>
      </c>
      <c r="B4" s="180"/>
      <c r="C4" s="181"/>
    </row>
    <row r="5" spans="1:3" x14ac:dyDescent="0.2">
      <c r="A5" s="84" t="s">
        <v>536</v>
      </c>
      <c r="B5" s="58"/>
      <c r="C5" s="149">
        <v>2103662.4500000002</v>
      </c>
    </row>
    <row r="6" spans="1:3" x14ac:dyDescent="0.2">
      <c r="A6" s="78"/>
      <c r="B6" s="60"/>
      <c r="C6" s="79"/>
    </row>
    <row r="7" spans="1:3" x14ac:dyDescent="0.2">
      <c r="A7" s="68" t="s">
        <v>537</v>
      </c>
      <c r="B7" s="80"/>
      <c r="C7" s="146">
        <f>SUM(C8:C28)</f>
        <v>19294.169999999998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19294.169999999998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538</v>
      </c>
      <c r="B17" s="77" t="s">
        <v>539</v>
      </c>
      <c r="C17" s="150">
        <v>0</v>
      </c>
    </row>
    <row r="18" spans="1:3" x14ac:dyDescent="0.2">
      <c r="A18" s="90" t="s">
        <v>568</v>
      </c>
      <c r="B18" s="77" t="s">
        <v>246</v>
      </c>
      <c r="C18" s="150">
        <v>0</v>
      </c>
    </row>
    <row r="19" spans="1:3" x14ac:dyDescent="0.2">
      <c r="A19" s="90" t="s">
        <v>569</v>
      </c>
      <c r="B19" s="77" t="s">
        <v>540</v>
      </c>
      <c r="C19" s="150">
        <v>0</v>
      </c>
    </row>
    <row r="20" spans="1:3" x14ac:dyDescent="0.2">
      <c r="A20" s="90" t="s">
        <v>570</v>
      </c>
      <c r="B20" s="77" t="s">
        <v>541</v>
      </c>
      <c r="C20" s="150">
        <v>0</v>
      </c>
    </row>
    <row r="21" spans="1:3" x14ac:dyDescent="0.2">
      <c r="A21" s="90" t="s">
        <v>571</v>
      </c>
      <c r="B21" s="77" t="s">
        <v>542</v>
      </c>
      <c r="C21" s="150">
        <v>0</v>
      </c>
    </row>
    <row r="22" spans="1:3" x14ac:dyDescent="0.2">
      <c r="A22" s="90" t="s">
        <v>543</v>
      </c>
      <c r="B22" s="77" t="s">
        <v>544</v>
      </c>
      <c r="C22" s="150">
        <v>0</v>
      </c>
    </row>
    <row r="23" spans="1:3" x14ac:dyDescent="0.2">
      <c r="A23" s="90" t="s">
        <v>545</v>
      </c>
      <c r="B23" s="77" t="s">
        <v>546</v>
      </c>
      <c r="C23" s="150">
        <v>0</v>
      </c>
    </row>
    <row r="24" spans="1:3" x14ac:dyDescent="0.2">
      <c r="A24" s="90" t="s">
        <v>547</v>
      </c>
      <c r="B24" s="77" t="s">
        <v>548</v>
      </c>
      <c r="C24" s="150">
        <v>0</v>
      </c>
    </row>
    <row r="25" spans="1:3" x14ac:dyDescent="0.2">
      <c r="A25" s="90" t="s">
        <v>549</v>
      </c>
      <c r="B25" s="77" t="s">
        <v>550</v>
      </c>
      <c r="C25" s="150">
        <v>0</v>
      </c>
    </row>
    <row r="26" spans="1:3" x14ac:dyDescent="0.2">
      <c r="A26" s="90" t="s">
        <v>551</v>
      </c>
      <c r="B26" s="77" t="s">
        <v>552</v>
      </c>
      <c r="C26" s="150">
        <v>0</v>
      </c>
    </row>
    <row r="27" spans="1:3" x14ac:dyDescent="0.2">
      <c r="A27" s="90" t="s">
        <v>553</v>
      </c>
      <c r="B27" s="77" t="s">
        <v>554</v>
      </c>
      <c r="C27" s="150">
        <v>0</v>
      </c>
    </row>
    <row r="28" spans="1:3" x14ac:dyDescent="0.2">
      <c r="A28" s="90" t="s">
        <v>555</v>
      </c>
      <c r="B28" s="85" t="s">
        <v>556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557</v>
      </c>
      <c r="B30" s="89"/>
      <c r="C30" s="151">
        <f>SUM(C31:C37)</f>
        <v>0</v>
      </c>
    </row>
    <row r="31" spans="1:3" x14ac:dyDescent="0.2">
      <c r="A31" s="90" t="s">
        <v>558</v>
      </c>
      <c r="B31" s="77" t="s">
        <v>439</v>
      </c>
      <c r="C31" s="150">
        <v>0</v>
      </c>
    </row>
    <row r="32" spans="1:3" x14ac:dyDescent="0.2">
      <c r="A32" s="90" t="s">
        <v>559</v>
      </c>
      <c r="B32" s="77" t="s">
        <v>80</v>
      </c>
      <c r="C32" s="150">
        <v>0</v>
      </c>
    </row>
    <row r="33" spans="1:3" x14ac:dyDescent="0.2">
      <c r="A33" s="90" t="s">
        <v>560</v>
      </c>
      <c r="B33" s="77" t="s">
        <v>449</v>
      </c>
      <c r="C33" s="150">
        <v>0</v>
      </c>
    </row>
    <row r="34" spans="1:3" x14ac:dyDescent="0.2">
      <c r="A34" s="90" t="s">
        <v>561</v>
      </c>
      <c r="B34" s="77" t="s">
        <v>562</v>
      </c>
      <c r="C34" s="150">
        <v>0</v>
      </c>
    </row>
    <row r="35" spans="1:3" x14ac:dyDescent="0.2">
      <c r="A35" s="90" t="s">
        <v>563</v>
      </c>
      <c r="B35" s="77" t="s">
        <v>564</v>
      </c>
      <c r="C35" s="150">
        <v>0</v>
      </c>
    </row>
    <row r="36" spans="1:3" x14ac:dyDescent="0.2">
      <c r="A36" s="90" t="s">
        <v>565</v>
      </c>
      <c r="B36" s="77" t="s">
        <v>457</v>
      </c>
      <c r="C36" s="150">
        <v>0</v>
      </c>
    </row>
    <row r="37" spans="1:3" x14ac:dyDescent="0.2">
      <c r="A37" s="90" t="s">
        <v>566</v>
      </c>
      <c r="B37" s="85" t="s">
        <v>567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671</v>
      </c>
      <c r="B39" s="58"/>
      <c r="C39" s="145">
        <f>C5-C7+C30</f>
        <v>2084368.2800000003</v>
      </c>
    </row>
    <row r="41" spans="1:3" x14ac:dyDescent="0.2">
      <c r="B41" s="39" t="s">
        <v>635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615</v>
      </c>
      <c r="H1" s="28">
        <v>2022</v>
      </c>
    </row>
    <row r="2" spans="1:10" ht="18.95" customHeight="1" x14ac:dyDescent="0.2">
      <c r="A2" s="171" t="s">
        <v>626</v>
      </c>
      <c r="B2" s="189"/>
      <c r="C2" s="189"/>
      <c r="D2" s="189"/>
      <c r="E2" s="189"/>
      <c r="F2" s="189"/>
      <c r="G2" s="27" t="s">
        <v>616</v>
      </c>
      <c r="H2" s="28" t="s">
        <v>618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489</v>
      </c>
      <c r="C7" s="32" t="s">
        <v>178</v>
      </c>
      <c r="D7" s="32" t="s">
        <v>490</v>
      </c>
      <c r="E7" s="32" t="s">
        <v>491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606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607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608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609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95</v>
      </c>
    </row>
    <row r="40" spans="1:6" x14ac:dyDescent="0.2">
      <c r="A40" s="29">
        <v>8110</v>
      </c>
      <c r="B40" s="29" t="s">
        <v>94</v>
      </c>
      <c r="C40" s="34">
        <v>0</v>
      </c>
      <c r="D40" s="34">
        <v>4205770.29</v>
      </c>
      <c r="E40" s="34">
        <v>0</v>
      </c>
      <c r="F40" s="34">
        <f t="shared" si="0"/>
        <v>4205770.29</v>
      </c>
    </row>
    <row r="41" spans="1:6" x14ac:dyDescent="0.2">
      <c r="A41" s="29">
        <v>8120</v>
      </c>
      <c r="B41" s="29" t="s">
        <v>93</v>
      </c>
      <c r="C41" s="34">
        <v>0</v>
      </c>
      <c r="D41" s="34">
        <v>3445065.54</v>
      </c>
      <c r="E41" s="34">
        <v>-5021481.29</v>
      </c>
      <c r="F41" s="34">
        <f t="shared" si="0"/>
        <v>-1576415.75</v>
      </c>
    </row>
    <row r="42" spans="1:6" x14ac:dyDescent="0.2">
      <c r="A42" s="29">
        <v>8130</v>
      </c>
      <c r="B42" s="29" t="s">
        <v>92</v>
      </c>
      <c r="C42" s="34">
        <v>0</v>
      </c>
      <c r="D42" s="34">
        <v>815711</v>
      </c>
      <c r="E42" s="34">
        <v>-1000</v>
      </c>
      <c r="F42" s="34">
        <f t="shared" si="0"/>
        <v>814711</v>
      </c>
    </row>
    <row r="43" spans="1:6" x14ac:dyDescent="0.2">
      <c r="A43" s="29">
        <v>8140</v>
      </c>
      <c r="B43" s="29" t="s">
        <v>91</v>
      </c>
      <c r="C43" s="34">
        <v>0</v>
      </c>
      <c r="D43" s="34">
        <v>3444065.54</v>
      </c>
      <c r="E43" s="34">
        <v>-3444065.54</v>
      </c>
      <c r="F43" s="34">
        <f t="shared" si="0"/>
        <v>0</v>
      </c>
    </row>
    <row r="44" spans="1:6" x14ac:dyDescent="0.2">
      <c r="A44" s="29">
        <v>8150</v>
      </c>
      <c r="B44" s="29" t="s">
        <v>90</v>
      </c>
      <c r="C44" s="34">
        <v>0</v>
      </c>
      <c r="D44" s="34">
        <v>0</v>
      </c>
      <c r="E44" s="34">
        <v>-3444065.54</v>
      </c>
      <c r="F44" s="34">
        <f t="shared" si="0"/>
        <v>-3444065.54</v>
      </c>
    </row>
    <row r="45" spans="1:6" x14ac:dyDescent="0.2">
      <c r="A45" s="29">
        <v>8210</v>
      </c>
      <c r="B45" s="29" t="s">
        <v>89</v>
      </c>
      <c r="C45" s="34">
        <v>0</v>
      </c>
      <c r="D45" s="34">
        <v>0</v>
      </c>
      <c r="E45" s="34">
        <v>-4205770.29</v>
      </c>
      <c r="F45" s="34">
        <f t="shared" si="0"/>
        <v>-4205770.29</v>
      </c>
    </row>
    <row r="46" spans="1:6" x14ac:dyDescent="0.2">
      <c r="A46" s="29">
        <v>8220</v>
      </c>
      <c r="B46" s="29" t="s">
        <v>88</v>
      </c>
      <c r="C46" s="34">
        <v>0</v>
      </c>
      <c r="D46" s="34">
        <v>6188735.4900000002</v>
      </c>
      <c r="E46" s="34">
        <v>-2457205.65</v>
      </c>
      <c r="F46" s="34">
        <f t="shared" si="0"/>
        <v>3731529.8400000003</v>
      </c>
    </row>
    <row r="47" spans="1:6" x14ac:dyDescent="0.2">
      <c r="A47" s="29">
        <v>8230</v>
      </c>
      <c r="B47" s="29" t="s">
        <v>87</v>
      </c>
      <c r="C47" s="34">
        <v>0</v>
      </c>
      <c r="D47" s="34">
        <v>353543.2</v>
      </c>
      <c r="E47" s="34">
        <v>-1982965.2</v>
      </c>
      <c r="F47" s="34">
        <f t="shared" si="0"/>
        <v>-1629422</v>
      </c>
    </row>
    <row r="48" spans="1:6" x14ac:dyDescent="0.2">
      <c r="A48" s="29">
        <v>8240</v>
      </c>
      <c r="B48" s="29" t="s">
        <v>86</v>
      </c>
      <c r="C48" s="34">
        <v>0</v>
      </c>
      <c r="D48" s="34">
        <v>2103662.4500000002</v>
      </c>
      <c r="E48" s="34">
        <v>-2103662.4500000002</v>
      </c>
      <c r="F48" s="34">
        <f t="shared" si="0"/>
        <v>0</v>
      </c>
    </row>
    <row r="49" spans="1:6" x14ac:dyDescent="0.2">
      <c r="A49" s="29">
        <v>8250</v>
      </c>
      <c r="B49" s="29" t="s">
        <v>85</v>
      </c>
      <c r="C49" s="34">
        <v>0</v>
      </c>
      <c r="D49" s="34">
        <v>2103662.4500000002</v>
      </c>
      <c r="E49" s="34">
        <v>-2103662.4500000002</v>
      </c>
      <c r="F49" s="34">
        <f t="shared" si="0"/>
        <v>0</v>
      </c>
    </row>
    <row r="50" spans="1:6" x14ac:dyDescent="0.2">
      <c r="A50" s="29">
        <v>8260</v>
      </c>
      <c r="B50" s="29" t="s">
        <v>84</v>
      </c>
      <c r="C50" s="34">
        <v>0</v>
      </c>
      <c r="D50" s="34">
        <v>2103662.4500000002</v>
      </c>
      <c r="E50" s="34">
        <v>-2103662.4500000002</v>
      </c>
      <c r="F50" s="34">
        <f t="shared" si="0"/>
        <v>0</v>
      </c>
    </row>
    <row r="51" spans="1:6" x14ac:dyDescent="0.2">
      <c r="A51" s="29">
        <v>8270</v>
      </c>
      <c r="B51" s="29" t="s">
        <v>83</v>
      </c>
      <c r="C51" s="34">
        <v>0</v>
      </c>
      <c r="D51" s="34">
        <v>2103662.4500000002</v>
      </c>
      <c r="E51" s="34">
        <v>0</v>
      </c>
      <c r="F51" s="34">
        <f t="shared" si="0"/>
        <v>2103662.4500000002</v>
      </c>
    </row>
    <row r="53" spans="1:6" x14ac:dyDescent="0.2">
      <c r="B53" s="29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598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599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600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601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602</v>
      </c>
      <c r="B15" s="124" t="s">
        <v>40</v>
      </c>
    </row>
    <row r="16" spans="1:8" s="119" customFormat="1" ht="12.95" customHeight="1" x14ac:dyDescent="0.2">
      <c r="A16" s="123" t="s">
        <v>603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604</v>
      </c>
    </row>
    <row r="20" spans="1:4" s="119" customFormat="1" ht="12.95" customHeight="1" x14ac:dyDescent="0.2">
      <c r="A20" s="127" t="s">
        <v>605</v>
      </c>
    </row>
    <row r="21" spans="1:4" s="119" customFormat="1" x14ac:dyDescent="0.2">
      <c r="A21" s="120"/>
    </row>
    <row r="22" spans="1:4" s="119" customFormat="1" x14ac:dyDescent="0.2">
      <c r="A22" s="120" t="s">
        <v>518</v>
      </c>
      <c r="B22" s="120"/>
      <c r="C22" s="120"/>
      <c r="D22" s="120"/>
    </row>
    <row r="23" spans="1:4" s="119" customFormat="1" x14ac:dyDescent="0.2">
      <c r="A23" s="120" t="s">
        <v>519</v>
      </c>
      <c r="B23" s="120"/>
      <c r="C23" s="120"/>
      <c r="D23" s="120"/>
    </row>
    <row r="24" spans="1:4" s="119" customFormat="1" x14ac:dyDescent="0.2">
      <c r="A24" s="120" t="s">
        <v>520</v>
      </c>
      <c r="B24" s="120"/>
      <c r="C24" s="120"/>
      <c r="D24" s="120"/>
    </row>
    <row r="25" spans="1:4" s="119" customFormat="1" x14ac:dyDescent="0.2">
      <c r="A25" s="120" t="s">
        <v>521</v>
      </c>
      <c r="B25" s="120"/>
      <c r="C25" s="120"/>
      <c r="D25" s="120"/>
    </row>
    <row r="26" spans="1:4" s="119" customFormat="1" x14ac:dyDescent="0.2">
      <c r="A26" s="120" t="s">
        <v>522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615</v>
      </c>
      <c r="H1" s="25">
        <v>2022</v>
      </c>
    </row>
    <row r="2" spans="1:8" s="16" customFormat="1" ht="18.95" customHeight="1" x14ac:dyDescent="0.25">
      <c r="A2" s="169" t="s">
        <v>619</v>
      </c>
      <c r="B2" s="170"/>
      <c r="C2" s="170"/>
      <c r="D2" s="170"/>
      <c r="E2" s="170"/>
      <c r="F2" s="170"/>
      <c r="G2" s="14" t="s">
        <v>616</v>
      </c>
      <c r="H2" s="25" t="s">
        <v>618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69014.98</v>
      </c>
      <c r="D20" s="24">
        <v>69014.98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3000</v>
      </c>
      <c r="D21" s="24">
        <v>3000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582</v>
      </c>
      <c r="C23" s="24">
        <v>16711335.550000001</v>
      </c>
      <c r="D23" s="24">
        <v>16711335.550000001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2795</v>
      </c>
      <c r="D24" s="24">
        <v>2795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121458.63</v>
      </c>
      <c r="D25" s="24">
        <v>121458.63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583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1180566.46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1180566.46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4169678.23</v>
      </c>
      <c r="D62" s="24">
        <f t="shared" ref="D62:E62" si="0">SUM(D63:D70)</f>
        <v>0</v>
      </c>
      <c r="E62" s="24">
        <f t="shared" si="0"/>
        <v>-2271695.09</v>
      </c>
    </row>
    <row r="63" spans="1:9" x14ac:dyDescent="0.2">
      <c r="A63" s="22">
        <v>1241</v>
      </c>
      <c r="B63" s="20" t="s">
        <v>237</v>
      </c>
      <c r="C63" s="24">
        <v>166067.92000000001</v>
      </c>
      <c r="D63" s="24">
        <v>0</v>
      </c>
      <c r="E63" s="24">
        <v>-103788.05</v>
      </c>
    </row>
    <row r="64" spans="1:9" x14ac:dyDescent="0.2">
      <c r="A64" s="22">
        <v>1242</v>
      </c>
      <c r="B64" s="20" t="s">
        <v>238</v>
      </c>
      <c r="C64" s="24">
        <v>53000</v>
      </c>
      <c r="D64" s="24">
        <v>0</v>
      </c>
      <c r="E64" s="24">
        <v>-26500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298499.49</v>
      </c>
      <c r="D66" s="24">
        <v>0</v>
      </c>
      <c r="E66" s="24">
        <v>-298499.49</v>
      </c>
    </row>
    <row r="67" spans="1:9" x14ac:dyDescent="0.2">
      <c r="A67" s="22">
        <v>1245</v>
      </c>
      <c r="B67" s="20" t="s">
        <v>241</v>
      </c>
      <c r="C67" s="24">
        <v>14500</v>
      </c>
      <c r="D67" s="24">
        <v>0</v>
      </c>
      <c r="E67" s="24">
        <v>-7250</v>
      </c>
    </row>
    <row r="68" spans="1:9" x14ac:dyDescent="0.2">
      <c r="A68" s="22">
        <v>1246</v>
      </c>
      <c r="B68" s="20" t="s">
        <v>242</v>
      </c>
      <c r="C68" s="24">
        <v>3622030.82</v>
      </c>
      <c r="D68" s="24">
        <v>0</v>
      </c>
      <c r="E68" s="24">
        <v>-1835657.55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15580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5290</v>
      </c>
      <c r="D74" s="24">
        <f>SUM(D75:D79)</f>
        <v>0</v>
      </c>
      <c r="E74" s="24">
        <f>SUM(E75:E79)</f>
        <v>4232</v>
      </c>
    </row>
    <row r="75" spans="1:9" x14ac:dyDescent="0.2">
      <c r="A75" s="22">
        <v>1251</v>
      </c>
      <c r="B75" s="20" t="s">
        <v>247</v>
      </c>
      <c r="C75" s="24">
        <v>5290</v>
      </c>
      <c r="D75" s="24">
        <v>0</v>
      </c>
      <c r="E75" s="24">
        <v>4232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1213293.2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1213293.2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584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592</v>
      </c>
      <c r="C96" s="24">
        <f>SUM(C97:C100)</f>
        <v>0</v>
      </c>
    </row>
    <row r="97" spans="1:8" x14ac:dyDescent="0.2">
      <c r="A97" s="22">
        <v>1191</v>
      </c>
      <c r="B97" s="20" t="s">
        <v>585</v>
      </c>
      <c r="C97" s="24">
        <v>0</v>
      </c>
    </row>
    <row r="98" spans="1:8" x14ac:dyDescent="0.2">
      <c r="A98" s="22">
        <v>1192</v>
      </c>
      <c r="B98" s="20" t="s">
        <v>586</v>
      </c>
      <c r="C98" s="24">
        <v>0</v>
      </c>
    </row>
    <row r="99" spans="1:8" x14ac:dyDescent="0.2">
      <c r="A99" s="22">
        <v>1193</v>
      </c>
      <c r="B99" s="20" t="s">
        <v>587</v>
      </c>
      <c r="C99" s="24">
        <v>0</v>
      </c>
    </row>
    <row r="100" spans="1:8" x14ac:dyDescent="0.2">
      <c r="A100" s="22">
        <v>1194</v>
      </c>
      <c r="B100" s="20" t="s">
        <v>588</v>
      </c>
      <c r="C100" s="24">
        <v>0</v>
      </c>
    </row>
    <row r="101" spans="1:8" x14ac:dyDescent="0.2">
      <c r="A101" s="19" t="s">
        <v>636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10283548.069999998</v>
      </c>
      <c r="D110" s="24">
        <f>SUM(D111:D119)</f>
        <v>10283548.069999998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53666.13</v>
      </c>
      <c r="D111" s="24">
        <f>C111</f>
        <v>53666.13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2126279.0099999998</v>
      </c>
      <c r="D112" s="24">
        <f t="shared" ref="D112:D119" si="1">C112</f>
        <v>2126279.0099999998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150939.07</v>
      </c>
      <c r="D113" s="24">
        <f t="shared" si="1"/>
        <v>150939.07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85191.55</v>
      </c>
      <c r="D117" s="24">
        <f t="shared" si="1"/>
        <v>85191.55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7867472.3099999996</v>
      </c>
      <c r="D119" s="24">
        <f t="shared" si="1"/>
        <v>7867472.3099999996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593</v>
      </c>
    </row>
    <row r="10" spans="1:2" ht="15" customHeight="1" x14ac:dyDescent="0.2">
      <c r="A10" s="103"/>
      <c r="B10" s="102" t="s">
        <v>594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615</v>
      </c>
      <c r="E1" s="25">
        <v>2022</v>
      </c>
    </row>
    <row r="2" spans="1:5" s="16" customFormat="1" ht="18.95" customHeight="1" x14ac:dyDescent="0.25">
      <c r="A2" s="167" t="s">
        <v>620</v>
      </c>
      <c r="B2" s="167"/>
      <c r="C2" s="167"/>
      <c r="D2" s="14" t="s">
        <v>616</v>
      </c>
      <c r="E2" s="25" t="s">
        <v>618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573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217874.53999999998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492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493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494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495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496</v>
      </c>
      <c r="C34" s="55">
        <f>SUM(C35:C36)</f>
        <v>141.02000000000001</v>
      </c>
      <c r="D34" s="92"/>
      <c r="E34" s="49"/>
    </row>
    <row r="35" spans="1:5" x14ac:dyDescent="0.2">
      <c r="A35" s="50">
        <v>4151</v>
      </c>
      <c r="B35" s="51" t="s">
        <v>496</v>
      </c>
      <c r="C35" s="55">
        <v>141.02000000000001</v>
      </c>
      <c r="D35" s="92"/>
      <c r="E35" s="49"/>
    </row>
    <row r="36" spans="1:5" ht="22.5" x14ac:dyDescent="0.2">
      <c r="A36" s="50">
        <v>4154</v>
      </c>
      <c r="B36" s="52" t="s">
        <v>497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498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499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610</v>
      </c>
      <c r="C46" s="55">
        <f>SUM(C47:C54)</f>
        <v>217733.52</v>
      </c>
      <c r="D46" s="92"/>
      <c r="E46" s="49"/>
    </row>
    <row r="47" spans="1:5" x14ac:dyDescent="0.2">
      <c r="A47" s="50">
        <v>4171</v>
      </c>
      <c r="B47" s="53" t="s">
        <v>500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501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502</v>
      </c>
      <c r="C49" s="55">
        <v>217733.52</v>
      </c>
      <c r="D49" s="92"/>
      <c r="E49" s="49"/>
    </row>
    <row r="50" spans="1:5" ht="22.5" x14ac:dyDescent="0.2">
      <c r="A50" s="50">
        <v>4174</v>
      </c>
      <c r="B50" s="52" t="s">
        <v>503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504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505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506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507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572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508</v>
      </c>
      <c r="C58" s="55">
        <f>+C59+C65</f>
        <v>3158557</v>
      </c>
      <c r="D58" s="92"/>
      <c r="E58" s="49"/>
    </row>
    <row r="59" spans="1:5" ht="22.5" x14ac:dyDescent="0.2">
      <c r="A59" s="50">
        <v>4210</v>
      </c>
      <c r="B59" s="52" t="s">
        <v>509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510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511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3158557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3158557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512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580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67634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513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67634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514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515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67634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574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C99+C127+C160+C170+C185+C218</f>
        <v>2084368.2800000003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2084368.2800000003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1276452.4100000001</v>
      </c>
      <c r="D100" s="57">
        <f t="shared" ref="D100:D163" si="0">C100/$C$98</f>
        <v>0.61239293566681985</v>
      </c>
      <c r="E100" s="56"/>
    </row>
    <row r="101" spans="1:5" x14ac:dyDescent="0.2">
      <c r="A101" s="54">
        <v>5111</v>
      </c>
      <c r="B101" s="51" t="s">
        <v>361</v>
      </c>
      <c r="C101" s="55">
        <v>309329.14</v>
      </c>
      <c r="D101" s="57">
        <f t="shared" si="0"/>
        <v>0.14840426376091273</v>
      </c>
      <c r="E101" s="56"/>
    </row>
    <row r="102" spans="1:5" x14ac:dyDescent="0.2">
      <c r="A102" s="54">
        <v>5112</v>
      </c>
      <c r="B102" s="51" t="s">
        <v>362</v>
      </c>
      <c r="C102" s="55">
        <v>761899.39</v>
      </c>
      <c r="D102" s="57">
        <f t="shared" si="0"/>
        <v>0.3655301211933622</v>
      </c>
      <c r="E102" s="56"/>
    </row>
    <row r="103" spans="1:5" x14ac:dyDescent="0.2">
      <c r="A103" s="54">
        <v>5113</v>
      </c>
      <c r="B103" s="51" t="s">
        <v>363</v>
      </c>
      <c r="C103" s="55">
        <v>4962.41</v>
      </c>
      <c r="D103" s="57">
        <f t="shared" si="0"/>
        <v>2.3807740923787227E-3</v>
      </c>
      <c r="E103" s="56"/>
    </row>
    <row r="104" spans="1:5" x14ac:dyDescent="0.2">
      <c r="A104" s="54">
        <v>5114</v>
      </c>
      <c r="B104" s="51" t="s">
        <v>364</v>
      </c>
      <c r="C104" s="55">
        <v>191336.85</v>
      </c>
      <c r="D104" s="57">
        <f t="shared" si="0"/>
        <v>9.1796086054427961E-2</v>
      </c>
      <c r="E104" s="56"/>
    </row>
    <row r="105" spans="1:5" x14ac:dyDescent="0.2">
      <c r="A105" s="54">
        <v>5115</v>
      </c>
      <c r="B105" s="51" t="s">
        <v>365</v>
      </c>
      <c r="C105" s="55">
        <v>8924.6200000000008</v>
      </c>
      <c r="D105" s="57">
        <f t="shared" si="0"/>
        <v>4.2816905657382196E-3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82824.02</v>
      </c>
      <c r="D107" s="57">
        <f t="shared" si="0"/>
        <v>3.9735789876825411E-2</v>
      </c>
      <c r="E107" s="56"/>
    </row>
    <row r="108" spans="1:5" x14ac:dyDescent="0.2">
      <c r="A108" s="54">
        <v>5121</v>
      </c>
      <c r="B108" s="51" t="s">
        <v>368</v>
      </c>
      <c r="C108" s="55">
        <v>24310.68</v>
      </c>
      <c r="D108" s="57">
        <f t="shared" si="0"/>
        <v>1.1663332355067309E-2</v>
      </c>
      <c r="E108" s="56"/>
    </row>
    <row r="109" spans="1:5" x14ac:dyDescent="0.2">
      <c r="A109" s="54">
        <v>5122</v>
      </c>
      <c r="B109" s="51" t="s">
        <v>369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49788.95</v>
      </c>
      <c r="D113" s="57">
        <f t="shared" si="0"/>
        <v>2.3886829634540394E-2</v>
      </c>
      <c r="E113" s="56"/>
    </row>
    <row r="114" spans="1:5" x14ac:dyDescent="0.2">
      <c r="A114" s="54">
        <v>5127</v>
      </c>
      <c r="B114" s="51" t="s">
        <v>374</v>
      </c>
      <c r="C114" s="55">
        <v>7216.39</v>
      </c>
      <c r="D114" s="57">
        <f t="shared" si="0"/>
        <v>3.4621472938553832E-3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1508</v>
      </c>
      <c r="D116" s="57">
        <f t="shared" si="0"/>
        <v>7.2348059336232074E-4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725091.85</v>
      </c>
      <c r="D117" s="57">
        <f t="shared" si="0"/>
        <v>0.34787127445635463</v>
      </c>
      <c r="E117" s="56"/>
    </row>
    <row r="118" spans="1:5" x14ac:dyDescent="0.2">
      <c r="A118" s="54">
        <v>5131</v>
      </c>
      <c r="B118" s="51" t="s">
        <v>378</v>
      </c>
      <c r="C118" s="55">
        <v>71328</v>
      </c>
      <c r="D118" s="57">
        <f t="shared" si="0"/>
        <v>3.4220440161371095E-2</v>
      </c>
      <c r="E118" s="56"/>
    </row>
    <row r="119" spans="1:5" x14ac:dyDescent="0.2">
      <c r="A119" s="54">
        <v>5132</v>
      </c>
      <c r="B119" s="51" t="s">
        <v>379</v>
      </c>
      <c r="C119" s="55">
        <v>13050</v>
      </c>
      <c r="D119" s="57">
        <f t="shared" si="0"/>
        <v>6.2608897502508523E-3</v>
      </c>
      <c r="E119" s="56"/>
    </row>
    <row r="120" spans="1:5" x14ac:dyDescent="0.2">
      <c r="A120" s="54">
        <v>5133</v>
      </c>
      <c r="B120" s="51" t="s">
        <v>380</v>
      </c>
      <c r="C120" s="55">
        <v>259712.86</v>
      </c>
      <c r="D120" s="57">
        <f t="shared" si="0"/>
        <v>0.12460027457335897</v>
      </c>
      <c r="E120" s="56"/>
    </row>
    <row r="121" spans="1:5" x14ac:dyDescent="0.2">
      <c r="A121" s="54">
        <v>5134</v>
      </c>
      <c r="B121" s="51" t="s">
        <v>381</v>
      </c>
      <c r="C121" s="55">
        <v>8659.7000000000007</v>
      </c>
      <c r="D121" s="57">
        <f t="shared" si="0"/>
        <v>4.1545921049997939E-3</v>
      </c>
      <c r="E121" s="56"/>
    </row>
    <row r="122" spans="1:5" x14ac:dyDescent="0.2">
      <c r="A122" s="54">
        <v>5135</v>
      </c>
      <c r="B122" s="51" t="s">
        <v>382</v>
      </c>
      <c r="C122" s="55">
        <v>149231.07</v>
      </c>
      <c r="D122" s="57">
        <f t="shared" si="0"/>
        <v>7.1595346864518586E-2</v>
      </c>
      <c r="E122" s="56"/>
    </row>
    <row r="123" spans="1:5" x14ac:dyDescent="0.2">
      <c r="A123" s="54">
        <v>5136</v>
      </c>
      <c r="B123" s="51" t="s">
        <v>383</v>
      </c>
      <c r="C123" s="55">
        <v>28955.48</v>
      </c>
      <c r="D123" s="57">
        <f t="shared" si="0"/>
        <v>1.3891729344489926E-2</v>
      </c>
      <c r="E123" s="56"/>
    </row>
    <row r="124" spans="1:5" x14ac:dyDescent="0.2">
      <c r="A124" s="54">
        <v>5137</v>
      </c>
      <c r="B124" s="51" t="s">
        <v>384</v>
      </c>
      <c r="C124" s="55">
        <v>20919.52</v>
      </c>
      <c r="D124" s="57">
        <f t="shared" si="0"/>
        <v>1.003638378146879E-2</v>
      </c>
      <c r="E124" s="56"/>
    </row>
    <row r="125" spans="1:5" x14ac:dyDescent="0.2">
      <c r="A125" s="54">
        <v>5138</v>
      </c>
      <c r="B125" s="51" t="s">
        <v>385</v>
      </c>
      <c r="C125" s="55">
        <v>113657.27</v>
      </c>
      <c r="D125" s="57">
        <f t="shared" si="0"/>
        <v>5.45284012861681E-2</v>
      </c>
      <c r="E125" s="56"/>
    </row>
    <row r="126" spans="1:5" x14ac:dyDescent="0.2">
      <c r="A126" s="54">
        <v>5139</v>
      </c>
      <c r="B126" s="51" t="s">
        <v>386</v>
      </c>
      <c r="C126" s="55">
        <v>59577.95</v>
      </c>
      <c r="D126" s="57">
        <f t="shared" si="0"/>
        <v>2.8583216589728563E-2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455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456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456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457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458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459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516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355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463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517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464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465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466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575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576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578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579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615</v>
      </c>
      <c r="E1" s="28">
        <v>2022</v>
      </c>
    </row>
    <row r="2" spans="1:5" ht="18.95" customHeight="1" x14ac:dyDescent="0.2">
      <c r="A2" s="171" t="s">
        <v>621</v>
      </c>
      <c r="B2" s="171"/>
      <c r="C2" s="171"/>
      <c r="D2" s="27" t="s">
        <v>616</v>
      </c>
      <c r="E2" s="28" t="s">
        <v>618</v>
      </c>
    </row>
    <row r="3" spans="1:5" ht="18.95" customHeight="1" x14ac:dyDescent="0.2">
      <c r="A3" s="171" t="s">
        <v>673</v>
      </c>
      <c r="B3" s="171"/>
      <c r="C3" s="171"/>
      <c r="D3" s="27" t="s">
        <v>617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595402.38</v>
      </c>
    </row>
    <row r="9" spans="1:5" x14ac:dyDescent="0.2">
      <c r="A9" s="33">
        <v>3120</v>
      </c>
      <c r="B9" s="29" t="s">
        <v>467</v>
      </c>
      <c r="C9" s="34">
        <v>1061565</v>
      </c>
    </row>
    <row r="10" spans="1:5" x14ac:dyDescent="0.2">
      <c r="A10" s="33">
        <v>3130</v>
      </c>
      <c r="B10" s="29" t="s">
        <v>468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469</v>
      </c>
      <c r="E13" s="32"/>
    </row>
    <row r="14" spans="1:5" x14ac:dyDescent="0.2">
      <c r="A14" s="33">
        <v>3210</v>
      </c>
      <c r="B14" s="29" t="s">
        <v>470</v>
      </c>
      <c r="C14" s="34">
        <v>1359697.26</v>
      </c>
    </row>
    <row r="15" spans="1:5" x14ac:dyDescent="0.2">
      <c r="A15" s="33">
        <v>3220</v>
      </c>
      <c r="B15" s="29" t="s">
        <v>471</v>
      </c>
      <c r="C15" s="34">
        <v>8430143.9000000004</v>
      </c>
    </row>
    <row r="16" spans="1:5" x14ac:dyDescent="0.2">
      <c r="A16" s="33">
        <v>3230</v>
      </c>
      <c r="B16" s="29" t="s">
        <v>472</v>
      </c>
      <c r="C16" s="34">
        <f>SUM(C17:C20)</f>
        <v>0</v>
      </c>
    </row>
    <row r="17" spans="1:3" x14ac:dyDescent="0.2">
      <c r="A17" s="33">
        <v>3231</v>
      </c>
      <c r="B17" s="29" t="s">
        <v>473</v>
      </c>
      <c r="C17" s="34">
        <v>0</v>
      </c>
    </row>
    <row r="18" spans="1:3" x14ac:dyDescent="0.2">
      <c r="A18" s="33">
        <v>3232</v>
      </c>
      <c r="B18" s="29" t="s">
        <v>474</v>
      </c>
      <c r="C18" s="34">
        <v>0</v>
      </c>
    </row>
    <row r="19" spans="1:3" x14ac:dyDescent="0.2">
      <c r="A19" s="33">
        <v>3233</v>
      </c>
      <c r="B19" s="29" t="s">
        <v>475</v>
      </c>
      <c r="C19" s="34">
        <v>0</v>
      </c>
    </row>
    <row r="20" spans="1:3" x14ac:dyDescent="0.2">
      <c r="A20" s="33">
        <v>3239</v>
      </c>
      <c r="B20" s="29" t="s">
        <v>476</v>
      </c>
      <c r="C20" s="34">
        <v>0</v>
      </c>
    </row>
    <row r="21" spans="1:3" x14ac:dyDescent="0.2">
      <c r="A21" s="33">
        <v>3240</v>
      </c>
      <c r="B21" s="29" t="s">
        <v>477</v>
      </c>
      <c r="C21" s="34">
        <f>SUM(C22:C24)</f>
        <v>0</v>
      </c>
    </row>
    <row r="22" spans="1:3" x14ac:dyDescent="0.2">
      <c r="A22" s="33">
        <v>3241</v>
      </c>
      <c r="B22" s="29" t="s">
        <v>478</v>
      </c>
      <c r="C22" s="34">
        <v>0</v>
      </c>
    </row>
    <row r="23" spans="1:3" x14ac:dyDescent="0.2">
      <c r="A23" s="33">
        <v>3242</v>
      </c>
      <c r="B23" s="29" t="s">
        <v>479</v>
      </c>
      <c r="C23" s="34">
        <v>0</v>
      </c>
    </row>
    <row r="24" spans="1:3" x14ac:dyDescent="0.2">
      <c r="A24" s="33">
        <v>3243</v>
      </c>
      <c r="B24" s="29" t="s">
        <v>480</v>
      </c>
      <c r="C24" s="34">
        <v>0</v>
      </c>
    </row>
    <row r="25" spans="1:3" x14ac:dyDescent="0.2">
      <c r="A25" s="33">
        <v>3250</v>
      </c>
      <c r="B25" s="29" t="s">
        <v>481</v>
      </c>
      <c r="C25" s="34">
        <f>SUM(C26:C27)</f>
        <v>0</v>
      </c>
    </row>
    <row r="26" spans="1:3" x14ac:dyDescent="0.2">
      <c r="A26" s="33">
        <v>3251</v>
      </c>
      <c r="B26" s="29" t="s">
        <v>482</v>
      </c>
      <c r="C26" s="34">
        <v>0</v>
      </c>
    </row>
    <row r="27" spans="1:3" x14ac:dyDescent="0.2">
      <c r="A27" s="33">
        <v>3252</v>
      </c>
      <c r="B27" s="29" t="s">
        <v>483</v>
      </c>
      <c r="C27" s="34">
        <v>0</v>
      </c>
    </row>
    <row r="29" spans="1:3" x14ac:dyDescent="0.2">
      <c r="B29" s="29" t="s">
        <v>635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615</v>
      </c>
      <c r="E1" s="28">
        <v>2022</v>
      </c>
    </row>
    <row r="2" spans="1:5" s="35" customFormat="1" ht="18.95" customHeight="1" x14ac:dyDescent="0.25">
      <c r="A2" s="171" t="s">
        <v>622</v>
      </c>
      <c r="B2" s="171"/>
      <c r="C2" s="171"/>
      <c r="D2" s="27" t="s">
        <v>616</v>
      </c>
      <c r="E2" s="28" t="s">
        <v>618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659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484</v>
      </c>
      <c r="C8" s="34">
        <v>0</v>
      </c>
      <c r="D8" s="34">
        <v>0</v>
      </c>
    </row>
    <row r="9" spans="1:5" x14ac:dyDescent="0.2">
      <c r="A9" s="33">
        <v>1112</v>
      </c>
      <c r="B9" s="29" t="s">
        <v>485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486</v>
      </c>
      <c r="C10" s="34">
        <v>615721.04</v>
      </c>
      <c r="D10" s="34">
        <v>135116.23000000001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487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488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637</v>
      </c>
      <c r="C15" s="135">
        <f>SUM(C8:C14)</f>
        <v>615721.04</v>
      </c>
      <c r="D15" s="135">
        <f>SUM(D8:D14)</f>
        <v>135116.23000000001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659</v>
      </c>
      <c r="C19" s="144" t="s">
        <v>658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19294.169999999998</v>
      </c>
      <c r="D28" s="135">
        <f>SUM(D29:D36)</f>
        <v>19294.169999999998</v>
      </c>
      <c r="E28" s="130"/>
    </row>
    <row r="29" spans="1:5" x14ac:dyDescent="0.2">
      <c r="A29" s="33">
        <v>1241</v>
      </c>
      <c r="B29" s="29" t="s">
        <v>237</v>
      </c>
      <c r="C29" s="34">
        <v>19294.169999999998</v>
      </c>
      <c r="D29" s="132">
        <v>19294.169999999998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638</v>
      </c>
      <c r="C43" s="135">
        <f>C20+C28+C37</f>
        <v>19294.169999999998</v>
      </c>
      <c r="D43" s="135">
        <f>D20+D28+D37</f>
        <v>19294.169999999998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659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639</v>
      </c>
      <c r="C47" s="135">
        <v>1359697.26</v>
      </c>
      <c r="D47" s="135">
        <v>-1108484.25</v>
      </c>
    </row>
    <row r="48" spans="1:5" x14ac:dyDescent="0.2">
      <c r="A48" s="131"/>
      <c r="B48" s="136" t="s">
        <v>627</v>
      </c>
      <c r="C48" s="135">
        <f>C51+C63+C95+C98+C49</f>
        <v>0</v>
      </c>
      <c r="D48" s="135">
        <f>D51+D63+D95+D98+D49</f>
        <v>9462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628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629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455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456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456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457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458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459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461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462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355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463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464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465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466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640</v>
      </c>
      <c r="C98" s="135">
        <f>SUM(C99:C103)</f>
        <v>0</v>
      </c>
      <c r="D98" s="135">
        <f>SUM(D99:D103)</f>
        <v>9462</v>
      </c>
    </row>
    <row r="99" spans="1:4" x14ac:dyDescent="0.2">
      <c r="A99" s="131">
        <v>2111</v>
      </c>
      <c r="B99" s="130" t="s">
        <v>641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642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643</v>
      </c>
      <c r="C101" s="132">
        <v>0</v>
      </c>
      <c r="D101" s="132">
        <v>9462</v>
      </c>
    </row>
    <row r="102" spans="1:4" x14ac:dyDescent="0.2">
      <c r="A102" s="131">
        <v>2115</v>
      </c>
      <c r="B102" s="130" t="s">
        <v>644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645</v>
      </c>
      <c r="C103" s="132">
        <v>0</v>
      </c>
      <c r="D103" s="132">
        <v>0</v>
      </c>
    </row>
    <row r="104" spans="1:4" x14ac:dyDescent="0.2">
      <c r="A104" s="131"/>
      <c r="B104" s="136" t="s">
        <v>646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661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662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663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664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665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666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252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667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668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669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352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647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648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649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650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651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652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653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654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655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656</v>
      </c>
      <c r="C125" s="132">
        <v>0</v>
      </c>
      <c r="D125" s="132">
        <v>0</v>
      </c>
    </row>
    <row r="126" spans="1:4" x14ac:dyDescent="0.2">
      <c r="A126" s="131"/>
      <c r="B126" s="143" t="s">
        <v>657</v>
      </c>
      <c r="C126" s="135">
        <f>C47+C48+C104-C110-C113</f>
        <v>1359697.26</v>
      </c>
      <c r="D126" s="135">
        <f>D47+D48+D104-D110-D113</f>
        <v>-1099022.25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595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596</v>
      </c>
    </row>
    <row r="14" spans="1:2" ht="15" customHeight="1" x14ac:dyDescent="0.2">
      <c r="B14" s="102" t="s">
        <v>597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2023-05-15T19:14:00Z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